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FPDC\"/>
    </mc:Choice>
  </mc:AlternateContent>
  <xr:revisionPtr revIDLastSave="0" documentId="13_ncr:1_{F68A4EB6-63CA-4298-897E-01F6E2DDD55F}" xr6:coauthVersionLast="47" xr6:coauthVersionMax="47" xr10:uidLastSave="{00000000-0000-0000-0000-000000000000}"/>
  <bookViews>
    <workbookView xWindow="-120" yWindow="-120" windowWidth="29040" windowHeight="15840" xr2:uid="{9175D709-FD45-408E-AB39-EEA055A50D07}"/>
  </bookViews>
  <sheets>
    <sheet name="Sheet1" sheetId="1" r:id="rId1"/>
  </sheets>
  <definedNames>
    <definedName name="_xlnm.Print_Titles" localSheetId="0">Sheet1!$20:$21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8" i="1"/>
  <c r="M55" i="1"/>
  <c r="M75" i="1"/>
  <c r="M80" i="1"/>
  <c r="M107" i="1"/>
  <c r="A100" i="1"/>
  <c r="A95" i="1"/>
  <c r="A87" i="1"/>
  <c r="A43" i="1"/>
  <c r="K43" i="1" s="1"/>
  <c r="L43" i="1" s="1"/>
  <c r="A48" i="1"/>
  <c r="A35" i="1"/>
  <c r="M109" i="1"/>
  <c r="A109" i="1"/>
  <c r="A107" i="1"/>
  <c r="M102" i="1"/>
  <c r="A102" i="1"/>
  <c r="K102" i="1" s="1"/>
  <c r="L102" i="1" s="1"/>
  <c r="M100" i="1"/>
  <c r="M95" i="1"/>
  <c r="M93" i="1"/>
  <c r="A93" i="1"/>
  <c r="M89" i="1"/>
  <c r="A89" i="1"/>
  <c r="M87" i="1"/>
  <c r="M82" i="1"/>
  <c r="A82" i="1"/>
  <c r="A80" i="1"/>
  <c r="A75" i="1"/>
  <c r="K75" i="1" s="1"/>
  <c r="L75" i="1" s="1"/>
  <c r="M73" i="1"/>
  <c r="A73" i="1"/>
  <c r="M57" i="1"/>
  <c r="M48" i="1"/>
  <c r="A41" i="1"/>
  <c r="A37" i="1"/>
  <c r="A28" i="1"/>
  <c r="M21" i="1"/>
  <c r="A57" i="1"/>
  <c r="A50" i="1"/>
  <c r="M43" i="1"/>
  <c r="M37" i="1"/>
  <c r="M30" i="1"/>
  <c r="A23" i="1"/>
  <c r="A55" i="1"/>
  <c r="M50" i="1"/>
  <c r="M41" i="1"/>
  <c r="M35" i="1"/>
  <c r="A30" i="1"/>
  <c r="A21" i="1"/>
  <c r="K80" i="1" l="1"/>
  <c r="L80" i="1" s="1"/>
  <c r="J89" i="1"/>
  <c r="K87" i="1"/>
  <c r="L87" i="1" s="1"/>
  <c r="K107" i="1"/>
  <c r="L107" i="1" s="1"/>
  <c r="E95" i="1"/>
  <c r="F95" i="1" s="1"/>
  <c r="K93" i="1"/>
  <c r="L93" i="1" s="1"/>
  <c r="D87" i="1"/>
  <c r="D75" i="1"/>
  <c r="K95" i="1"/>
  <c r="L95" i="1" s="1"/>
  <c r="J75" i="1"/>
  <c r="D82" i="1"/>
  <c r="J100" i="1"/>
  <c r="K100" i="1"/>
  <c r="L100" i="1" s="1"/>
  <c r="J80" i="1"/>
  <c r="D107" i="1"/>
  <c r="J107" i="1"/>
  <c r="D95" i="1"/>
  <c r="D73" i="1"/>
  <c r="E87" i="1"/>
  <c r="F87" i="1" s="1"/>
  <c r="J95" i="1"/>
  <c r="E107" i="1"/>
  <c r="F107" i="1" s="1"/>
  <c r="K89" i="1"/>
  <c r="L89" i="1" s="1"/>
  <c r="J109" i="1"/>
  <c r="E75" i="1"/>
  <c r="F75" i="1" s="1"/>
  <c r="J87" i="1"/>
  <c r="K109" i="1"/>
  <c r="L109" i="1" s="1"/>
  <c r="D93" i="1"/>
  <c r="E102" i="1"/>
  <c r="F102" i="1" s="1"/>
  <c r="E73" i="1"/>
  <c r="F73" i="1" s="1"/>
  <c r="J73" i="1"/>
  <c r="J82" i="1"/>
  <c r="J93" i="1"/>
  <c r="J102" i="1"/>
  <c r="D102" i="1"/>
  <c r="E93" i="1"/>
  <c r="F93" i="1" s="1"/>
  <c r="K73" i="1"/>
  <c r="L73" i="1" s="1"/>
  <c r="D80" i="1"/>
  <c r="K82" i="1"/>
  <c r="L82" i="1" s="1"/>
  <c r="D89" i="1"/>
  <c r="D100" i="1"/>
  <c r="D109" i="1"/>
  <c r="E82" i="1"/>
  <c r="F82" i="1" s="1"/>
  <c r="E80" i="1"/>
  <c r="F80" i="1" s="1"/>
  <c r="E89" i="1"/>
  <c r="F89" i="1" s="1"/>
  <c r="E100" i="1"/>
  <c r="F100" i="1" s="1"/>
  <c r="E109" i="1"/>
  <c r="F109" i="1" s="1"/>
  <c r="E41" i="1"/>
  <c r="F41" i="1" s="1"/>
  <c r="D50" i="1"/>
  <c r="E55" i="1"/>
  <c r="F55" i="1" s="1"/>
  <c r="K55" i="1"/>
  <c r="L55" i="1" s="1"/>
  <c r="K48" i="1"/>
  <c r="L48" i="1" s="1"/>
  <c r="K30" i="1"/>
  <c r="L30" i="1" s="1"/>
  <c r="J21" i="1"/>
  <c r="K28" i="1"/>
  <c r="L28" i="1" s="1"/>
  <c r="J43" i="1"/>
  <c r="E35" i="1"/>
  <c r="F35" i="1" s="1"/>
  <c r="K41" i="1"/>
  <c r="L41" i="1" s="1"/>
  <c r="D35" i="1"/>
  <c r="J23" i="1"/>
  <c r="J57" i="1"/>
  <c r="D48" i="1"/>
  <c r="E48" i="1"/>
  <c r="F48" i="1" s="1"/>
  <c r="J48" i="1"/>
  <c r="E37" i="1"/>
  <c r="F37" i="1" s="1"/>
  <c r="E28" i="1"/>
  <c r="F28" i="1" s="1"/>
  <c r="D28" i="1"/>
  <c r="J28" i="1"/>
  <c r="K57" i="1"/>
  <c r="L57" i="1" s="1"/>
  <c r="D57" i="1"/>
  <c r="E57" i="1"/>
  <c r="F57" i="1" s="1"/>
  <c r="E50" i="1"/>
  <c r="F50" i="1" s="1"/>
  <c r="D43" i="1"/>
  <c r="E43" i="1"/>
  <c r="F43" i="1" s="1"/>
  <c r="D37" i="1"/>
  <c r="J37" i="1"/>
  <c r="K37" i="1"/>
  <c r="L37" i="1" s="1"/>
  <c r="E30" i="1"/>
  <c r="F30" i="1" s="1"/>
  <c r="K50" i="1"/>
  <c r="L50" i="1" s="1"/>
  <c r="K35" i="1"/>
  <c r="L35" i="1" s="1"/>
  <c r="D30" i="1"/>
  <c r="K23" i="1"/>
  <c r="L23" i="1" s="1"/>
  <c r="E23" i="1"/>
  <c r="F23" i="1" s="1"/>
  <c r="D23" i="1"/>
  <c r="K21" i="1"/>
  <c r="L21" i="1" s="1"/>
  <c r="E21" i="1"/>
  <c r="F21" i="1" s="1"/>
  <c r="D21" i="1"/>
  <c r="D55" i="1"/>
  <c r="J35" i="1"/>
  <c r="J55" i="1"/>
  <c r="J50" i="1"/>
  <c r="J41" i="1"/>
  <c r="D41" i="1"/>
  <c r="J30" i="1"/>
</calcChain>
</file>

<file path=xl/sharedStrings.xml><?xml version="1.0" encoding="utf-8"?>
<sst xmlns="http://schemas.openxmlformats.org/spreadsheetml/2006/main" count="202" uniqueCount="63">
  <si>
    <t>Pack Up</t>
  </si>
  <si>
    <t>10:00am</t>
  </si>
  <si>
    <t>vs</t>
  </si>
  <si>
    <t>HC</t>
  </si>
  <si>
    <t>Race</t>
  </si>
  <si>
    <t>Time</t>
  </si>
  <si>
    <t>LEFT</t>
  </si>
  <si>
    <t>RIGHT</t>
  </si>
  <si>
    <t>12:10pm</t>
  </si>
  <si>
    <t>Minor B/O</t>
  </si>
  <si>
    <t>Break-Outs</t>
  </si>
  <si>
    <t>Major B/O</t>
  </si>
  <si>
    <t>Check-In</t>
  </si>
  <si>
    <t>Judge's Briefing</t>
  </si>
  <si>
    <t>Training in the Ring</t>
  </si>
  <si>
    <t>3:30pm</t>
  </si>
  <si>
    <t>12 noon</t>
  </si>
  <si>
    <t>12:30pm</t>
  </si>
  <si>
    <t>Legs 11</t>
  </si>
  <si>
    <t>MORNING TEA</t>
  </si>
  <si>
    <t>12:20pm</t>
  </si>
  <si>
    <t>LUNCH</t>
  </si>
  <si>
    <t>Maximum number of heats per team</t>
  </si>
  <si>
    <t>Minimum number of heats per team</t>
  </si>
  <si>
    <t>Measuring, Vetting and Wrapping</t>
  </si>
  <si>
    <t>10:45am</t>
  </si>
  <si>
    <t>10:15am</t>
  </si>
  <si>
    <t>9:45am</t>
  </si>
  <si>
    <t>2:00pm</t>
  </si>
  <si>
    <t>2:30pm</t>
  </si>
  <si>
    <t>3:15pm</t>
  </si>
  <si>
    <t>4:00pm</t>
  </si>
  <si>
    <t>OUT OF THE WILDERNESS Competition - Sat 22nd and Sun 23rd November 2025</t>
  </si>
  <si>
    <t>Magical Pearl = Ronnie, Gretel and Luka</t>
  </si>
  <si>
    <t>Legs 11 = Cosmo and Bella</t>
  </si>
  <si>
    <t>Vintage Crew = Daisy, Solo and River</t>
  </si>
  <si>
    <t>RACING = Best of Five Heats, Handicap, 2 minute warm-up, Four Round Robins over two days</t>
  </si>
  <si>
    <t>SATURDAY</t>
  </si>
  <si>
    <t>SUNDAY</t>
  </si>
  <si>
    <t>11:00am</t>
  </si>
  <si>
    <t>11.10am</t>
  </si>
  <si>
    <t>11:20am</t>
  </si>
  <si>
    <t>11:30am</t>
  </si>
  <si>
    <t>11.50am</t>
  </si>
  <si>
    <t>12:40pm</t>
  </si>
  <si>
    <t>1:00pm</t>
  </si>
  <si>
    <t>1:45pm</t>
  </si>
  <si>
    <t>1:55pm</t>
  </si>
  <si>
    <t>2:05pm</t>
  </si>
  <si>
    <t>2:15pm</t>
  </si>
  <si>
    <t>2:40pm</t>
  </si>
  <si>
    <t>2:50pm</t>
  </si>
  <si>
    <t>3:00pm</t>
  </si>
  <si>
    <t>1:30pm</t>
  </si>
  <si>
    <t>1:40pm</t>
  </si>
  <si>
    <t>1:50pm</t>
  </si>
  <si>
    <t>Presentation</t>
  </si>
  <si>
    <t>Wrapping</t>
  </si>
  <si>
    <t>Judge's Briefing (if required)</t>
  </si>
  <si>
    <t>Magical Pearl</t>
  </si>
  <si>
    <t>Odd Balls</t>
  </si>
  <si>
    <t>Vintage Crew</t>
  </si>
  <si>
    <t>Odd Balls = Artie and Jerry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</si>
</sst>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20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7" borderId="0" xfId="0" applyFont="1" applyFill="1"/>
    <xf numFmtId="0" fontId="1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4" xfId="0" applyFont="1" applyFill="1" applyBorder="1"/>
    <xf numFmtId="0" fontId="1" fillId="9" borderId="5" xfId="0" applyFont="1" applyFill="1" applyBorder="1" applyAlignment="1">
      <alignment horizontal="center" vertical="center"/>
    </xf>
    <xf numFmtId="0" fontId="1" fillId="9" borderId="5" xfId="0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1" fillId="9" borderId="8" xfId="0" applyFont="1" applyFill="1" applyBorder="1" applyAlignment="1">
      <alignment horizontal="center" vertical="center"/>
    </xf>
    <xf numFmtId="0" fontId="1" fillId="9" borderId="8" xfId="0" applyFont="1" applyFill="1" applyBorder="1"/>
    <xf numFmtId="0" fontId="1" fillId="9" borderId="9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/>
    <xf numFmtId="20" fontId="1" fillId="8" borderId="1" xfId="0" applyNumberFormat="1" applyFont="1" applyFill="1" applyBorder="1"/>
    <xf numFmtId="0" fontId="2" fillId="6" borderId="4" xfId="0" applyFont="1" applyFill="1" applyBorder="1"/>
    <xf numFmtId="0" fontId="2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2" fillId="6" borderId="7" xfId="0" applyFont="1" applyFill="1" applyBorder="1"/>
    <xf numFmtId="0" fontId="2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1" fillId="9" borderId="5" xfId="0" applyFont="1" applyFill="1" applyBorder="1" applyAlignment="1">
      <alignment horizontal="right"/>
    </xf>
    <xf numFmtId="2" fontId="1" fillId="9" borderId="8" xfId="0" applyNumberFormat="1" applyFont="1" applyFill="1" applyBorder="1" applyAlignment="1">
      <alignment horizontal="right" vertical="center"/>
    </xf>
    <xf numFmtId="2" fontId="2" fillId="0" borderId="0" xfId="0" applyNumberFormat="1" applyFont="1"/>
    <xf numFmtId="0" fontId="3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4668-1B96-4B7B-A961-1A3EB39D5007}">
  <sheetPr>
    <pageSetUpPr fitToPage="1"/>
  </sheetPr>
  <dimension ref="A2:N118"/>
  <sheetViews>
    <sheetView tabSelected="1" topLeftCell="A76" workbookViewId="0">
      <selection activeCell="Q16" sqref="Q16"/>
    </sheetView>
  </sheetViews>
  <sheetFormatPr defaultRowHeight="14.25" x14ac:dyDescent="0.2"/>
  <cols>
    <col min="1" max="1" width="8.28515625" style="43" customWidth="1"/>
    <col min="2" max="2" width="12.7109375" style="2" customWidth="1"/>
    <col min="3" max="3" width="11.5703125" style="42" customWidth="1"/>
    <col min="4" max="6" width="11.7109375" style="5" customWidth="1"/>
    <col min="7" max="7" width="22.5703125" style="2" customWidth="1"/>
    <col min="8" max="8" width="9.140625" style="2"/>
    <col min="9" max="9" width="22.42578125" style="2" customWidth="1"/>
    <col min="10" max="12" width="11.7109375" style="1" customWidth="1"/>
    <col min="13" max="13" width="9.140625" style="46"/>
    <col min="14" max="16384" width="9.140625" style="2"/>
  </cols>
  <sheetData>
    <row r="2" spans="1:12" ht="25.5" x14ac:dyDescent="0.35">
      <c r="A2" s="51" t="s">
        <v>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5" spans="1:12" x14ac:dyDescent="0.2">
      <c r="B5" s="3" t="s">
        <v>27</v>
      </c>
      <c r="C5" s="4"/>
      <c r="D5" s="4"/>
      <c r="E5" s="4"/>
      <c r="F5" s="4"/>
      <c r="G5" s="3" t="s">
        <v>12</v>
      </c>
      <c r="H5" s="3"/>
      <c r="I5" s="3"/>
      <c r="J5" s="3"/>
      <c r="K5" s="3"/>
      <c r="L5" s="3"/>
    </row>
    <row r="6" spans="1:12" x14ac:dyDescent="0.2">
      <c r="B6" s="1"/>
      <c r="C6" s="5"/>
      <c r="G6" s="1"/>
      <c r="H6" s="1"/>
      <c r="I6" s="1"/>
    </row>
    <row r="7" spans="1:12" x14ac:dyDescent="0.2">
      <c r="B7" s="3" t="s">
        <v>1</v>
      </c>
      <c r="C7" s="4"/>
      <c r="D7" s="4"/>
      <c r="E7" s="4"/>
      <c r="F7" s="4"/>
      <c r="G7" s="3" t="s">
        <v>19</v>
      </c>
      <c r="H7" s="3"/>
      <c r="I7" s="3"/>
      <c r="J7" s="3"/>
      <c r="K7" s="3"/>
      <c r="L7" s="3"/>
    </row>
    <row r="8" spans="1:12" x14ac:dyDescent="0.2">
      <c r="B8" s="1"/>
      <c r="C8" s="5"/>
      <c r="G8" s="1"/>
      <c r="H8" s="1"/>
      <c r="I8" s="1"/>
    </row>
    <row r="9" spans="1:12" x14ac:dyDescent="0.2">
      <c r="B9" s="6" t="s">
        <v>33</v>
      </c>
      <c r="C9" s="7"/>
      <c r="D9" s="7"/>
      <c r="E9" s="7"/>
      <c r="F9" s="44">
        <v>13.2</v>
      </c>
      <c r="G9" s="8"/>
      <c r="H9" s="8" t="s">
        <v>62</v>
      </c>
      <c r="I9" s="8"/>
      <c r="J9" s="8"/>
      <c r="K9" s="8">
        <v>11.9</v>
      </c>
      <c r="L9" s="9"/>
    </row>
    <row r="10" spans="1:12" x14ac:dyDescent="0.2">
      <c r="B10" s="10" t="s">
        <v>34</v>
      </c>
      <c r="C10" s="11"/>
      <c r="D10" s="11"/>
      <c r="E10" s="11"/>
      <c r="F10" s="45">
        <v>9.4</v>
      </c>
      <c r="G10" s="12"/>
      <c r="H10" s="12" t="s">
        <v>35</v>
      </c>
      <c r="I10" s="12"/>
      <c r="J10" s="12"/>
      <c r="K10" s="12">
        <v>10.7</v>
      </c>
      <c r="L10" s="13"/>
    </row>
    <row r="11" spans="1:12" x14ac:dyDescent="0.2">
      <c r="B11" s="1"/>
      <c r="C11" s="5"/>
      <c r="G11" s="1"/>
      <c r="H11" s="1"/>
      <c r="I11" s="1"/>
    </row>
    <row r="12" spans="1:12" x14ac:dyDescent="0.2">
      <c r="B12" s="3" t="s">
        <v>26</v>
      </c>
      <c r="C12" s="4"/>
      <c r="D12" s="4"/>
      <c r="E12" s="4"/>
      <c r="F12" s="4"/>
      <c r="G12" s="3" t="s">
        <v>24</v>
      </c>
      <c r="H12" s="3"/>
      <c r="I12" s="3"/>
      <c r="J12" s="3"/>
      <c r="K12" s="3"/>
      <c r="L12" s="3"/>
    </row>
    <row r="13" spans="1:12" x14ac:dyDescent="0.2">
      <c r="B13" s="1"/>
      <c r="C13" s="5"/>
      <c r="G13" s="1"/>
      <c r="H13" s="1"/>
      <c r="I13" s="1"/>
    </row>
    <row r="14" spans="1:12" x14ac:dyDescent="0.2">
      <c r="B14" s="3" t="s">
        <v>25</v>
      </c>
      <c r="C14" s="4"/>
      <c r="D14" s="4"/>
      <c r="E14" s="4"/>
      <c r="F14" s="4"/>
      <c r="G14" s="3" t="s">
        <v>13</v>
      </c>
      <c r="H14" s="3"/>
      <c r="I14" s="3"/>
      <c r="J14" s="3"/>
      <c r="K14" s="3"/>
      <c r="L14" s="3"/>
    </row>
    <row r="15" spans="1:12" x14ac:dyDescent="0.2">
      <c r="B15" s="1"/>
      <c r="C15" s="5"/>
      <c r="G15" s="1"/>
      <c r="H15" s="1"/>
      <c r="I15" s="1"/>
    </row>
    <row r="16" spans="1:12" x14ac:dyDescent="0.2">
      <c r="B16" s="57" t="s">
        <v>36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4" ht="25.5" x14ac:dyDescent="0.35">
      <c r="B17" s="51" t="s">
        <v>37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1:14" x14ac:dyDescent="0.2">
      <c r="B18" s="1"/>
      <c r="C18" s="5"/>
      <c r="E18" s="55" t="s">
        <v>10</v>
      </c>
      <c r="F18" s="56"/>
      <c r="G18" s="1"/>
      <c r="H18" s="1"/>
      <c r="I18" s="1"/>
      <c r="K18" s="55" t="s">
        <v>10</v>
      </c>
      <c r="L18" s="56"/>
    </row>
    <row r="19" spans="1:14" x14ac:dyDescent="0.2">
      <c r="B19" s="14" t="s">
        <v>5</v>
      </c>
      <c r="C19" s="15" t="s">
        <v>4</v>
      </c>
      <c r="D19" s="15" t="s">
        <v>3</v>
      </c>
      <c r="E19" s="15" t="s">
        <v>9</v>
      </c>
      <c r="F19" s="16" t="s">
        <v>11</v>
      </c>
      <c r="G19" s="17" t="s">
        <v>6</v>
      </c>
      <c r="H19" s="15"/>
      <c r="I19" s="18" t="s">
        <v>7</v>
      </c>
      <c r="J19" s="15" t="s">
        <v>3</v>
      </c>
      <c r="K19" s="15" t="s">
        <v>9</v>
      </c>
      <c r="L19" s="15" t="s">
        <v>11</v>
      </c>
    </row>
    <row r="20" spans="1:14" x14ac:dyDescent="0.2">
      <c r="B20" s="14"/>
      <c r="C20" s="15"/>
      <c r="D20" s="15"/>
      <c r="E20" s="15"/>
      <c r="F20" s="15"/>
      <c r="G20" s="14"/>
      <c r="H20" s="14"/>
      <c r="I20" s="14"/>
      <c r="J20" s="15"/>
      <c r="K20" s="15"/>
      <c r="L20" s="15"/>
    </row>
    <row r="21" spans="1:14" x14ac:dyDescent="0.2">
      <c r="A21" s="46">
        <f>$F$9</f>
        <v>13.2</v>
      </c>
      <c r="B21" s="19" t="s">
        <v>39</v>
      </c>
      <c r="C21" s="20">
        <v>1</v>
      </c>
      <c r="D21" s="21">
        <f>ROUNDDOWN(IF(A21&lt;M21,0,A21-M21),1)</f>
        <v>1.3</v>
      </c>
      <c r="E21" s="21">
        <f>ROUNDDOWN(IF(A21&gt;M21,A21-0.3,M21-0.3),1)</f>
        <v>12.9</v>
      </c>
      <c r="F21" s="22">
        <f>E21-0.2</f>
        <v>12.700000000000001</v>
      </c>
      <c r="G21" s="23" t="s">
        <v>59</v>
      </c>
      <c r="H21" s="24" t="s">
        <v>2</v>
      </c>
      <c r="I21" s="25" t="s">
        <v>60</v>
      </c>
      <c r="J21" s="21">
        <f>ROUNDDOWN(IF(A21&gt;M21,0,M21-A21),1)</f>
        <v>0</v>
      </c>
      <c r="K21" s="21">
        <f>ROUNDDOWN(IF(A21&gt;M21,A21-0.3,M21-0.3),1)</f>
        <v>12.9</v>
      </c>
      <c r="L21" s="22">
        <f>K21-0.2</f>
        <v>12.700000000000001</v>
      </c>
      <c r="M21" s="46">
        <f>$K$9</f>
        <v>11.9</v>
      </c>
      <c r="N21" s="46"/>
    </row>
    <row r="22" spans="1:14" x14ac:dyDescent="0.2">
      <c r="B22" s="14"/>
      <c r="C22" s="15"/>
      <c r="D22" s="26"/>
      <c r="E22" s="26"/>
      <c r="F22" s="26"/>
      <c r="G22" s="14"/>
      <c r="H22" s="14"/>
      <c r="I22" s="14"/>
      <c r="J22" s="27"/>
      <c r="K22" s="27"/>
      <c r="L22" s="27"/>
    </row>
    <row r="23" spans="1:14" x14ac:dyDescent="0.2">
      <c r="A23" s="46">
        <f>$K$10</f>
        <v>10.7</v>
      </c>
      <c r="B23" s="19" t="s">
        <v>40</v>
      </c>
      <c r="C23" s="20">
        <v>2</v>
      </c>
      <c r="D23" s="21">
        <f>ROUNDDOWN(IF(A23&lt;M23,0,A23-M23),1)</f>
        <v>1.3</v>
      </c>
      <c r="E23" s="21">
        <f>ROUNDDOWN(IF(A23&gt;M23,A23-0.3,M23-0.3),1)</f>
        <v>10.4</v>
      </c>
      <c r="F23" s="22">
        <f>E23-0.2</f>
        <v>10.200000000000001</v>
      </c>
      <c r="G23" s="23" t="s">
        <v>61</v>
      </c>
      <c r="H23" s="24" t="s">
        <v>2</v>
      </c>
      <c r="I23" s="25" t="s">
        <v>18</v>
      </c>
      <c r="J23" s="21">
        <f>ROUNDDOWN(IF(A23&gt;M23,0,M23-A23),1)</f>
        <v>0</v>
      </c>
      <c r="K23" s="21">
        <f>ROUNDDOWN(IF(A23&gt;M23,A23-0.3,M23-0.3),1)</f>
        <v>10.4</v>
      </c>
      <c r="L23" s="22">
        <f>K23-0.2</f>
        <v>10.200000000000001</v>
      </c>
      <c r="M23" s="46">
        <f>$F$10</f>
        <v>9.4</v>
      </c>
      <c r="N23" s="46"/>
    </row>
    <row r="24" spans="1:14" x14ac:dyDescent="0.2">
      <c r="B24" s="14"/>
      <c r="C24" s="15"/>
      <c r="D24" s="26"/>
      <c r="E24" s="26"/>
      <c r="F24" s="26"/>
      <c r="G24" s="14"/>
      <c r="H24" s="14"/>
      <c r="I24" s="14"/>
      <c r="J24" s="27"/>
      <c r="K24" s="27"/>
      <c r="L24" s="27"/>
    </row>
    <row r="25" spans="1:14" x14ac:dyDescent="0.2">
      <c r="B25" s="28" t="s">
        <v>41</v>
      </c>
      <c r="C25" s="29"/>
      <c r="D25" s="48"/>
      <c r="E25" s="48"/>
      <c r="F25" s="31"/>
      <c r="G25" s="48" t="s">
        <v>14</v>
      </c>
      <c r="H25" s="48"/>
      <c r="I25" s="48" t="s">
        <v>14</v>
      </c>
      <c r="J25" s="48"/>
      <c r="K25" s="32"/>
      <c r="L25" s="32"/>
    </row>
    <row r="26" spans="1:14" x14ac:dyDescent="0.2">
      <c r="B26" s="28" t="s">
        <v>42</v>
      </c>
      <c r="C26" s="29"/>
      <c r="D26" s="48"/>
      <c r="E26" s="48"/>
      <c r="F26" s="31"/>
      <c r="G26" s="48" t="s">
        <v>14</v>
      </c>
      <c r="H26" s="48"/>
      <c r="I26" s="48" t="s">
        <v>14</v>
      </c>
      <c r="J26" s="48"/>
      <c r="K26" s="32"/>
      <c r="L26" s="32"/>
    </row>
    <row r="27" spans="1:14" x14ac:dyDescent="0.2">
      <c r="B27" s="14"/>
      <c r="C27" s="15"/>
      <c r="D27" s="26"/>
      <c r="E27" s="26"/>
      <c r="F27" s="26"/>
      <c r="G27" s="14"/>
      <c r="H27" s="14"/>
      <c r="I27" s="14"/>
      <c r="J27" s="27"/>
      <c r="K27" s="27"/>
      <c r="L27" s="27"/>
    </row>
    <row r="28" spans="1:14" x14ac:dyDescent="0.2">
      <c r="A28" s="46">
        <f>$K$9</f>
        <v>11.9</v>
      </c>
      <c r="B28" s="19" t="s">
        <v>43</v>
      </c>
      <c r="C28" s="20">
        <v>3</v>
      </c>
      <c r="D28" s="21">
        <f>ROUNDDOWN(IF(A28&lt;M28,0,A28-M28),1)</f>
        <v>2.5</v>
      </c>
      <c r="E28" s="21">
        <f>ROUNDDOWN(IF(A28&gt;M28,A28-0.3,M28-0.3),1)</f>
        <v>11.6</v>
      </c>
      <c r="F28" s="22">
        <f>E28-0.2</f>
        <v>11.4</v>
      </c>
      <c r="G28" s="23" t="s">
        <v>60</v>
      </c>
      <c r="H28" s="24" t="s">
        <v>2</v>
      </c>
      <c r="I28" s="25" t="s">
        <v>18</v>
      </c>
      <c r="J28" s="21">
        <f>ROUNDDOWN(IF(A28&gt;M28,0,M28-A28),1)</f>
        <v>0</v>
      </c>
      <c r="K28" s="21">
        <f>ROUNDDOWN(IF(A28&gt;M28,A28-0.3,M28-0.3),1)</f>
        <v>11.6</v>
      </c>
      <c r="L28" s="22">
        <f>K28-0.2</f>
        <v>11.4</v>
      </c>
      <c r="M28" s="46">
        <f>$F$10</f>
        <v>9.4</v>
      </c>
    </row>
    <row r="29" spans="1:14" x14ac:dyDescent="0.2">
      <c r="A29" s="46"/>
      <c r="B29" s="14"/>
      <c r="C29" s="15"/>
      <c r="D29" s="26"/>
      <c r="E29" s="26"/>
      <c r="F29" s="26"/>
      <c r="G29" s="14"/>
      <c r="H29" s="14"/>
      <c r="I29" s="14"/>
      <c r="J29" s="27"/>
      <c r="K29" s="27"/>
      <c r="L29" s="27"/>
    </row>
    <row r="30" spans="1:14" x14ac:dyDescent="0.2">
      <c r="A30" s="46">
        <f>$F$9</f>
        <v>13.2</v>
      </c>
      <c r="B30" s="33" t="s">
        <v>16</v>
      </c>
      <c r="C30" s="20">
        <v>4</v>
      </c>
      <c r="D30" s="21">
        <f>ROUNDDOWN(IF(A30&lt;M30,0,A30-M30),1)</f>
        <v>2.5</v>
      </c>
      <c r="E30" s="21">
        <f>ROUNDDOWN(IF(A30&gt;M30,A30-0.3,M30-0.3),1)</f>
        <v>12.9</v>
      </c>
      <c r="F30" s="22">
        <f>E30-0.2</f>
        <v>12.700000000000001</v>
      </c>
      <c r="G30" s="23" t="s">
        <v>59</v>
      </c>
      <c r="H30" s="24" t="s">
        <v>2</v>
      </c>
      <c r="I30" s="25" t="s">
        <v>61</v>
      </c>
      <c r="J30" s="21">
        <f>ROUNDDOWN(IF(A30&gt;M30,0,M30-A30),1)</f>
        <v>0</v>
      </c>
      <c r="K30" s="21">
        <f>ROUNDDOWN(IF(A30&gt;M30,A30-0.3,M30-0.3),1)</f>
        <v>12.9</v>
      </c>
      <c r="L30" s="22">
        <f>K30-0.2</f>
        <v>12.700000000000001</v>
      </c>
      <c r="M30" s="46">
        <f>$K$10</f>
        <v>10.7</v>
      </c>
    </row>
    <row r="31" spans="1:14" x14ac:dyDescent="0.2">
      <c r="A31" s="46"/>
      <c r="B31" s="14"/>
      <c r="C31" s="15"/>
      <c r="D31" s="26"/>
      <c r="E31" s="26"/>
      <c r="F31" s="26"/>
      <c r="G31" s="14"/>
      <c r="H31" s="14"/>
      <c r="I31" s="14"/>
      <c r="J31" s="27"/>
      <c r="K31" s="27"/>
      <c r="L31" s="27"/>
    </row>
    <row r="32" spans="1:14" x14ac:dyDescent="0.2">
      <c r="A32" s="46"/>
      <c r="B32" s="28" t="s">
        <v>8</v>
      </c>
      <c r="C32" s="29"/>
      <c r="D32" s="28"/>
      <c r="E32" s="28"/>
      <c r="F32" s="31"/>
      <c r="G32" s="48" t="s">
        <v>14</v>
      </c>
      <c r="H32" s="48"/>
      <c r="I32" s="48" t="s">
        <v>14</v>
      </c>
      <c r="J32" s="48"/>
      <c r="K32" s="32"/>
      <c r="L32" s="32"/>
    </row>
    <row r="33" spans="1:13" x14ac:dyDescent="0.2">
      <c r="A33" s="46"/>
      <c r="B33" s="28" t="s">
        <v>20</v>
      </c>
      <c r="C33" s="29"/>
      <c r="D33" s="28"/>
      <c r="E33" s="28"/>
      <c r="F33" s="31"/>
      <c r="G33" s="48" t="s">
        <v>14</v>
      </c>
      <c r="H33" s="48"/>
      <c r="I33" s="48" t="s">
        <v>14</v>
      </c>
      <c r="J33" s="48"/>
      <c r="K33" s="32"/>
      <c r="L33" s="32"/>
    </row>
    <row r="34" spans="1:13" x14ac:dyDescent="0.2">
      <c r="A34" s="46"/>
      <c r="B34" s="14"/>
      <c r="C34" s="15"/>
      <c r="D34" s="26"/>
      <c r="E34" s="26"/>
      <c r="F34" s="26"/>
      <c r="G34" s="14"/>
      <c r="H34" s="14"/>
      <c r="I34" s="14"/>
      <c r="J34" s="27"/>
      <c r="K34" s="27"/>
      <c r="L34" s="27"/>
    </row>
    <row r="35" spans="1:13" x14ac:dyDescent="0.2">
      <c r="A35" s="46">
        <f>$F$10</f>
        <v>9.4</v>
      </c>
      <c r="B35" s="19" t="s">
        <v>17</v>
      </c>
      <c r="C35" s="20">
        <v>5</v>
      </c>
      <c r="D35" s="21">
        <f>ROUNDDOWN(IF(A35&lt;M35,0,A35-M35),1)</f>
        <v>0</v>
      </c>
      <c r="E35" s="21">
        <f>ROUNDDOWN(IF(A35&gt;M35,A35-0.3,M35-0.3),1)</f>
        <v>12.9</v>
      </c>
      <c r="F35" s="22">
        <f>E35-0.2</f>
        <v>12.700000000000001</v>
      </c>
      <c r="G35" s="23" t="s">
        <v>18</v>
      </c>
      <c r="H35" s="24" t="s">
        <v>2</v>
      </c>
      <c r="I35" s="25" t="s">
        <v>59</v>
      </c>
      <c r="J35" s="21">
        <f>ROUNDDOWN(IF(A35&gt;M35,0,M35-A35),1)</f>
        <v>3.8</v>
      </c>
      <c r="K35" s="21">
        <f>ROUNDDOWN(IF(A35&gt;M35,A35-0.3,M35-0.3),1)</f>
        <v>12.9</v>
      </c>
      <c r="L35" s="22">
        <f>K35-0.2</f>
        <v>12.700000000000001</v>
      </c>
      <c r="M35" s="46">
        <f>$F$9</f>
        <v>13.2</v>
      </c>
    </row>
    <row r="36" spans="1:13" x14ac:dyDescent="0.2">
      <c r="A36" s="46"/>
      <c r="B36" s="14"/>
      <c r="C36" s="15"/>
      <c r="D36" s="26"/>
      <c r="E36" s="26"/>
      <c r="F36" s="26"/>
      <c r="G36" s="14"/>
      <c r="H36" s="14"/>
      <c r="I36" s="14"/>
      <c r="J36" s="27"/>
      <c r="K36" s="27"/>
      <c r="L36" s="27"/>
    </row>
    <row r="37" spans="1:13" x14ac:dyDescent="0.2">
      <c r="A37" s="46">
        <f>$K$9</f>
        <v>11.9</v>
      </c>
      <c r="B37" s="19" t="s">
        <v>44</v>
      </c>
      <c r="C37" s="20">
        <v>6</v>
      </c>
      <c r="D37" s="21">
        <f>ROUNDDOWN(IF(A37&lt;M37,0,A37-M37),1)</f>
        <v>1.2</v>
      </c>
      <c r="E37" s="21">
        <f>ROUNDDOWN(IF(A37&gt;M37,A37-0.3,M37-0.3),1)</f>
        <v>11.6</v>
      </c>
      <c r="F37" s="22">
        <f>E37-0.2</f>
        <v>11.4</v>
      </c>
      <c r="G37" s="23" t="s">
        <v>60</v>
      </c>
      <c r="H37" s="24" t="s">
        <v>2</v>
      </c>
      <c r="I37" s="25" t="s">
        <v>61</v>
      </c>
      <c r="J37" s="21">
        <f>ROUNDDOWN(IF(A37&gt;M37,0,M37-A37),1)</f>
        <v>0</v>
      </c>
      <c r="K37" s="21">
        <f>ROUNDDOWN(IF(A37&gt;M37,A37-0.3,M37-0.3),1)</f>
        <v>11.6</v>
      </c>
      <c r="L37" s="22">
        <f>K37-0.2</f>
        <v>11.4</v>
      </c>
      <c r="M37" s="46">
        <f>$K$10</f>
        <v>10.7</v>
      </c>
    </row>
    <row r="38" spans="1:13" x14ac:dyDescent="0.2">
      <c r="A38" s="46"/>
      <c r="B38" s="14"/>
      <c r="C38" s="15"/>
      <c r="D38" s="26"/>
      <c r="E38" s="26"/>
      <c r="F38" s="26"/>
      <c r="G38" s="14"/>
      <c r="H38" s="14"/>
      <c r="I38" s="14"/>
      <c r="J38" s="27"/>
      <c r="K38" s="27"/>
      <c r="L38" s="27"/>
    </row>
    <row r="39" spans="1:13" x14ac:dyDescent="0.2">
      <c r="A39" s="46"/>
      <c r="B39" s="28" t="s">
        <v>45</v>
      </c>
      <c r="C39" s="30" t="s">
        <v>21</v>
      </c>
      <c r="D39" s="52"/>
      <c r="E39" s="53"/>
      <c r="F39" s="53"/>
      <c r="G39" s="53"/>
      <c r="H39" s="53"/>
      <c r="I39" s="53"/>
      <c r="J39" s="53"/>
      <c r="K39" s="53"/>
      <c r="L39" s="54"/>
    </row>
    <row r="40" spans="1:13" x14ac:dyDescent="0.2">
      <c r="A40" s="46"/>
      <c r="B40" s="14"/>
      <c r="C40" s="15"/>
      <c r="D40" s="26"/>
      <c r="E40" s="26"/>
      <c r="F40" s="26"/>
      <c r="G40" s="14"/>
      <c r="H40" s="14"/>
      <c r="I40" s="14"/>
      <c r="J40" s="27"/>
      <c r="K40" s="27"/>
      <c r="L40" s="27"/>
    </row>
    <row r="41" spans="1:13" x14ac:dyDescent="0.2">
      <c r="A41" s="46">
        <f>$K$9</f>
        <v>11.9</v>
      </c>
      <c r="B41" s="19" t="s">
        <v>46</v>
      </c>
      <c r="C41" s="20">
        <v>7</v>
      </c>
      <c r="D41" s="21">
        <f>ROUNDDOWN(IF(A41&lt;M41,0,A41-M41),1)</f>
        <v>0</v>
      </c>
      <c r="E41" s="21">
        <f>ROUNDDOWN(IF(A41&gt;M41,A41-0.3,M41-0.3),1)</f>
        <v>12.9</v>
      </c>
      <c r="F41" s="22">
        <f>E41-0.2</f>
        <v>12.700000000000001</v>
      </c>
      <c r="G41" s="23" t="s">
        <v>60</v>
      </c>
      <c r="H41" s="24" t="s">
        <v>2</v>
      </c>
      <c r="I41" s="25" t="s">
        <v>59</v>
      </c>
      <c r="J41" s="21">
        <f>ROUNDDOWN(IF(A41&gt;M41,0,M41-A41),1)</f>
        <v>1.3</v>
      </c>
      <c r="K41" s="21">
        <f>ROUNDDOWN(IF(A41&gt;M41,A41-0.3,M41-0.3),1)</f>
        <v>12.9</v>
      </c>
      <c r="L41" s="22">
        <f>K41-0.2</f>
        <v>12.700000000000001</v>
      </c>
      <c r="M41" s="46">
        <f>$F$9</f>
        <v>13.2</v>
      </c>
    </row>
    <row r="42" spans="1:13" x14ac:dyDescent="0.2">
      <c r="A42" s="46"/>
      <c r="B42" s="14"/>
      <c r="C42" s="15"/>
      <c r="D42" s="26"/>
      <c r="E42" s="26"/>
      <c r="F42" s="26"/>
      <c r="G42" s="14"/>
      <c r="H42" s="14"/>
      <c r="I42" s="14"/>
      <c r="J42" s="27"/>
      <c r="K42" s="27"/>
      <c r="L42" s="27"/>
    </row>
    <row r="43" spans="1:13" x14ac:dyDescent="0.2">
      <c r="A43" s="46">
        <f>$F$10</f>
        <v>9.4</v>
      </c>
      <c r="B43" s="19" t="s">
        <v>47</v>
      </c>
      <c r="C43" s="20">
        <v>8</v>
      </c>
      <c r="D43" s="21">
        <f>ROUNDDOWN(IF(A43&lt;M43,0,A43-M43),1)</f>
        <v>0</v>
      </c>
      <c r="E43" s="21">
        <f>ROUNDDOWN(IF(A43&gt;M43,A43-0.3,M43-0.3),1)</f>
        <v>10.4</v>
      </c>
      <c r="F43" s="22">
        <f>E43-0.2</f>
        <v>10.200000000000001</v>
      </c>
      <c r="G43" s="23" t="s">
        <v>18</v>
      </c>
      <c r="H43" s="24" t="s">
        <v>2</v>
      </c>
      <c r="I43" s="25" t="s">
        <v>61</v>
      </c>
      <c r="J43" s="21">
        <f>ROUNDDOWN(IF(A43&gt;M43,0,M43-A43),1)</f>
        <v>1.3</v>
      </c>
      <c r="K43" s="21">
        <f>ROUNDDOWN(IF(A43&gt;M43,A43-0.3,M43-0.3),1)</f>
        <v>10.4</v>
      </c>
      <c r="L43" s="22">
        <f>K43-0.2</f>
        <v>10.200000000000001</v>
      </c>
      <c r="M43" s="46">
        <f>$K$10</f>
        <v>10.7</v>
      </c>
    </row>
    <row r="44" spans="1:13" x14ac:dyDescent="0.2">
      <c r="A44" s="46"/>
      <c r="B44" s="14"/>
      <c r="C44" s="15"/>
      <c r="D44" s="26"/>
      <c r="E44" s="26"/>
      <c r="F44" s="26"/>
      <c r="G44" s="14"/>
      <c r="H44" s="14"/>
      <c r="I44" s="14"/>
      <c r="J44" s="27"/>
      <c r="K44" s="27"/>
      <c r="L44" s="27"/>
    </row>
    <row r="45" spans="1:13" x14ac:dyDescent="0.2">
      <c r="A45" s="46"/>
      <c r="B45" s="28" t="s">
        <v>48</v>
      </c>
      <c r="C45" s="29"/>
      <c r="D45" s="28"/>
      <c r="E45" s="28"/>
      <c r="F45" s="31"/>
      <c r="G45" s="48" t="s">
        <v>14</v>
      </c>
      <c r="H45" s="48"/>
      <c r="I45" s="48" t="s">
        <v>14</v>
      </c>
      <c r="J45" s="48"/>
      <c r="K45" s="32"/>
      <c r="L45" s="32"/>
    </row>
    <row r="46" spans="1:13" x14ac:dyDescent="0.2">
      <c r="A46" s="46"/>
      <c r="B46" s="28" t="s">
        <v>49</v>
      </c>
      <c r="C46" s="29"/>
      <c r="D46" s="28"/>
      <c r="E46" s="28"/>
      <c r="F46" s="31"/>
      <c r="G46" s="48" t="s">
        <v>14</v>
      </c>
      <c r="H46" s="48"/>
      <c r="I46" s="48" t="s">
        <v>14</v>
      </c>
      <c r="J46" s="48"/>
      <c r="K46" s="32"/>
      <c r="L46" s="32"/>
    </row>
    <row r="47" spans="1:13" x14ac:dyDescent="0.2">
      <c r="A47" s="46"/>
      <c r="B47" s="14"/>
      <c r="C47" s="15"/>
      <c r="D47" s="26"/>
      <c r="E47" s="26"/>
      <c r="F47" s="26"/>
      <c r="G47" s="14"/>
      <c r="H47" s="14"/>
      <c r="I47" s="14"/>
      <c r="J47" s="27"/>
      <c r="K47" s="27"/>
      <c r="L47" s="27"/>
    </row>
    <row r="48" spans="1:13" x14ac:dyDescent="0.2">
      <c r="A48" s="46">
        <f>$F$10</f>
        <v>9.4</v>
      </c>
      <c r="B48" s="19" t="s">
        <v>29</v>
      </c>
      <c r="C48" s="20">
        <v>9</v>
      </c>
      <c r="D48" s="21">
        <f>ROUNDDOWN(IF(A48&lt;M48,0,A48-M48),1)</f>
        <v>0</v>
      </c>
      <c r="E48" s="21">
        <f>ROUNDDOWN(IF(A48&gt;M48,A48-0.3,M48-0.3),1)</f>
        <v>11.6</v>
      </c>
      <c r="F48" s="22">
        <f>E48-0.2</f>
        <v>11.4</v>
      </c>
      <c r="G48" s="23" t="s">
        <v>18</v>
      </c>
      <c r="H48" s="24" t="s">
        <v>2</v>
      </c>
      <c r="I48" s="25" t="s">
        <v>60</v>
      </c>
      <c r="J48" s="21">
        <f>ROUNDDOWN(IF(A48&gt;M48,0,M48-A48),1)</f>
        <v>2.5</v>
      </c>
      <c r="K48" s="21">
        <f>ROUNDDOWN(IF(A48&gt;M48,A48-0.3,M48-0.3),1)</f>
        <v>11.6</v>
      </c>
      <c r="L48" s="22">
        <f>K48-0.2</f>
        <v>11.4</v>
      </c>
      <c r="M48" s="46">
        <f>$K$9</f>
        <v>11.9</v>
      </c>
    </row>
    <row r="49" spans="1:13" x14ac:dyDescent="0.2">
      <c r="A49" s="46"/>
      <c r="B49" s="14"/>
      <c r="C49" s="15"/>
      <c r="D49" s="26"/>
      <c r="E49" s="26"/>
      <c r="F49" s="26"/>
      <c r="G49" s="14"/>
      <c r="H49" s="14"/>
      <c r="I49" s="14"/>
      <c r="J49" s="27"/>
      <c r="K49" s="27"/>
      <c r="L49" s="27"/>
    </row>
    <row r="50" spans="1:13" x14ac:dyDescent="0.2">
      <c r="A50" s="46">
        <f>$K$10</f>
        <v>10.7</v>
      </c>
      <c r="B50" s="19" t="s">
        <v>50</v>
      </c>
      <c r="C50" s="20">
        <v>10</v>
      </c>
      <c r="D50" s="21">
        <f>ROUNDDOWN(IF(A50&lt;M50,0,A50-M50),1)</f>
        <v>0</v>
      </c>
      <c r="E50" s="21">
        <f>ROUNDDOWN(IF(A50&gt;M50,A50-0.3,M50-0.3),1)</f>
        <v>12.9</v>
      </c>
      <c r="F50" s="22">
        <f>E50-0.2</f>
        <v>12.700000000000001</v>
      </c>
      <c r="G50" s="23" t="s">
        <v>61</v>
      </c>
      <c r="H50" s="24" t="s">
        <v>2</v>
      </c>
      <c r="I50" s="25" t="s">
        <v>59</v>
      </c>
      <c r="J50" s="21">
        <f>ROUNDDOWN(IF(A50&gt;M50,0,M50-A50),1)</f>
        <v>2.5</v>
      </c>
      <c r="K50" s="21">
        <f>ROUNDDOWN(IF(A50&gt;M50,A50-0.3,M50-0.3),1)</f>
        <v>12.9</v>
      </c>
      <c r="L50" s="22">
        <f>K50-0.2</f>
        <v>12.700000000000001</v>
      </c>
      <c r="M50" s="46">
        <f>$F$9</f>
        <v>13.2</v>
      </c>
    </row>
    <row r="51" spans="1:13" x14ac:dyDescent="0.2">
      <c r="A51" s="46"/>
      <c r="B51" s="14"/>
      <c r="C51" s="15"/>
      <c r="D51" s="26"/>
      <c r="E51" s="26"/>
      <c r="F51" s="26"/>
      <c r="G51" s="14"/>
      <c r="H51" s="14"/>
      <c r="I51" s="14"/>
      <c r="J51" s="27"/>
      <c r="K51" s="27"/>
      <c r="L51" s="27"/>
    </row>
    <row r="52" spans="1:13" x14ac:dyDescent="0.2">
      <c r="A52" s="46"/>
      <c r="B52" s="28" t="s">
        <v>51</v>
      </c>
      <c r="C52" s="29"/>
      <c r="D52" s="28"/>
      <c r="E52" s="28"/>
      <c r="F52" s="31"/>
      <c r="G52" s="50" t="s">
        <v>14</v>
      </c>
      <c r="H52" s="49"/>
      <c r="I52" s="50" t="s">
        <v>14</v>
      </c>
      <c r="J52" s="49"/>
      <c r="K52" s="32"/>
      <c r="L52" s="32"/>
    </row>
    <row r="53" spans="1:13" x14ac:dyDescent="0.2">
      <c r="A53" s="46"/>
      <c r="B53" s="28" t="s">
        <v>52</v>
      </c>
      <c r="C53" s="29"/>
      <c r="D53" s="28"/>
      <c r="E53" s="28"/>
      <c r="F53" s="31"/>
      <c r="G53" s="50" t="s">
        <v>14</v>
      </c>
      <c r="H53" s="49"/>
      <c r="I53" s="50" t="s">
        <v>14</v>
      </c>
      <c r="J53" s="49"/>
      <c r="K53" s="32"/>
      <c r="L53" s="32"/>
    </row>
    <row r="54" spans="1:13" x14ac:dyDescent="0.2">
      <c r="A54" s="46"/>
      <c r="B54" s="14"/>
      <c r="C54" s="15"/>
      <c r="D54" s="26"/>
      <c r="E54" s="26"/>
      <c r="F54" s="26"/>
      <c r="G54" s="14"/>
      <c r="H54" s="14"/>
      <c r="I54" s="14"/>
      <c r="J54" s="27"/>
      <c r="K54" s="27"/>
      <c r="L54" s="27"/>
    </row>
    <row r="55" spans="1:13" x14ac:dyDescent="0.2">
      <c r="A55" s="46">
        <f>$F$9</f>
        <v>13.2</v>
      </c>
      <c r="B55" s="19" t="s">
        <v>30</v>
      </c>
      <c r="C55" s="20">
        <v>11</v>
      </c>
      <c r="D55" s="21">
        <f>ROUNDDOWN(IF(A55&lt;M55,0,A55-M55),1)</f>
        <v>3.8</v>
      </c>
      <c r="E55" s="21">
        <f>ROUNDDOWN(IF(A55&gt;M55,A55-0.3,M55-0.3),1)</f>
        <v>12.9</v>
      </c>
      <c r="F55" s="22">
        <f>E55-0.2</f>
        <v>12.700000000000001</v>
      </c>
      <c r="G55" s="23" t="s">
        <v>59</v>
      </c>
      <c r="H55" s="24" t="s">
        <v>2</v>
      </c>
      <c r="I55" s="25" t="s">
        <v>18</v>
      </c>
      <c r="J55" s="21">
        <f>ROUNDDOWN(IF(A55&gt;M55,0,M55-A55),1)</f>
        <v>0</v>
      </c>
      <c r="K55" s="21">
        <f>ROUNDDOWN(IF(A55&gt;M55,A55-0.3,M55-0.3),1)</f>
        <v>12.9</v>
      </c>
      <c r="L55" s="22">
        <f>K55-0.2</f>
        <v>12.700000000000001</v>
      </c>
      <c r="M55" s="46">
        <f>$F$10</f>
        <v>9.4</v>
      </c>
    </row>
    <row r="56" spans="1:13" x14ac:dyDescent="0.2">
      <c r="A56" s="46"/>
      <c r="B56" s="14"/>
      <c r="C56" s="15"/>
      <c r="D56" s="26"/>
      <c r="E56" s="26"/>
      <c r="F56" s="26"/>
      <c r="G56" s="14"/>
      <c r="H56" s="14"/>
      <c r="I56" s="14"/>
      <c r="J56" s="27"/>
      <c r="K56" s="27"/>
      <c r="L56" s="27"/>
    </row>
    <row r="57" spans="1:13" x14ac:dyDescent="0.2">
      <c r="A57" s="46">
        <f>$K$10</f>
        <v>10.7</v>
      </c>
      <c r="B57" s="19" t="s">
        <v>15</v>
      </c>
      <c r="C57" s="20">
        <v>12</v>
      </c>
      <c r="D57" s="21">
        <f>ROUNDDOWN(IF(A57&lt;M57,0,A57-M57),1)</f>
        <v>0</v>
      </c>
      <c r="E57" s="21">
        <f>ROUNDDOWN(IF(A57&gt;M57,A57-0.3,M57-0.3),1)</f>
        <v>11.6</v>
      </c>
      <c r="F57" s="22">
        <f>E57-0.2</f>
        <v>11.4</v>
      </c>
      <c r="G57" s="23" t="s">
        <v>61</v>
      </c>
      <c r="H57" s="24" t="s">
        <v>2</v>
      </c>
      <c r="I57" s="25" t="s">
        <v>60</v>
      </c>
      <c r="J57" s="21">
        <f>ROUNDDOWN(IF(A57&gt;M57,0,M57-A57),1)</f>
        <v>1.2</v>
      </c>
      <c r="K57" s="21">
        <f>ROUNDDOWN(IF(A57&gt;M57,A57-0.3,M57-0.3),1)</f>
        <v>11.6</v>
      </c>
      <c r="L57" s="22">
        <f>K57-0.2</f>
        <v>11.4</v>
      </c>
      <c r="M57" s="46">
        <f>$K$9</f>
        <v>11.9</v>
      </c>
    </row>
    <row r="58" spans="1:13" x14ac:dyDescent="0.2">
      <c r="A58" s="46"/>
      <c r="B58" s="14"/>
      <c r="C58" s="15"/>
      <c r="D58" s="26"/>
      <c r="E58" s="26"/>
      <c r="F58" s="26"/>
      <c r="G58" s="14"/>
      <c r="H58" s="14"/>
      <c r="I58" s="14"/>
      <c r="J58" s="27"/>
      <c r="K58" s="27"/>
      <c r="L58" s="27"/>
    </row>
    <row r="59" spans="1:13" x14ac:dyDescent="0.2">
      <c r="A59" s="46"/>
    </row>
    <row r="60" spans="1:13" ht="25.5" x14ac:dyDescent="0.35">
      <c r="B60" s="51" t="s">
        <v>38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</row>
    <row r="61" spans="1:13" ht="14.25" customHeight="1" x14ac:dyDescent="0.35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</row>
    <row r="62" spans="1:13" ht="14.25" customHeight="1" x14ac:dyDescent="0.2">
      <c r="B62" s="3" t="s">
        <v>27</v>
      </c>
      <c r="C62" s="4"/>
      <c r="D62" s="4"/>
      <c r="E62" s="4"/>
      <c r="F62" s="4"/>
      <c r="G62" s="3" t="s">
        <v>12</v>
      </c>
      <c r="H62" s="3"/>
      <c r="I62" s="3"/>
      <c r="J62" s="3"/>
      <c r="K62" s="3"/>
      <c r="L62" s="3"/>
    </row>
    <row r="63" spans="1:13" ht="14.25" customHeight="1" x14ac:dyDescent="0.2">
      <c r="B63" s="1"/>
      <c r="C63" s="5"/>
      <c r="G63" s="1"/>
      <c r="H63" s="1"/>
      <c r="I63" s="1"/>
    </row>
    <row r="64" spans="1:13" ht="14.25" customHeight="1" x14ac:dyDescent="0.2">
      <c r="B64" s="3" t="s">
        <v>1</v>
      </c>
      <c r="C64" s="4"/>
      <c r="D64" s="4"/>
      <c r="E64" s="4"/>
      <c r="F64" s="4"/>
      <c r="G64" s="3" t="s">
        <v>19</v>
      </c>
      <c r="H64" s="3"/>
      <c r="I64" s="3"/>
      <c r="J64" s="3"/>
      <c r="K64" s="3"/>
      <c r="L64" s="3"/>
    </row>
    <row r="65" spans="1:13" ht="14.25" customHeight="1" x14ac:dyDescent="0.3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6" spans="1:13" ht="14.25" customHeight="1" x14ac:dyDescent="0.2">
      <c r="B66" s="3" t="s">
        <v>26</v>
      </c>
      <c r="C66" s="4"/>
      <c r="D66" s="4"/>
      <c r="E66" s="4"/>
      <c r="F66" s="4"/>
      <c r="G66" s="3" t="s">
        <v>57</v>
      </c>
      <c r="H66" s="3"/>
      <c r="I66" s="3"/>
      <c r="J66" s="3"/>
      <c r="K66" s="3"/>
      <c r="L66" s="3"/>
    </row>
    <row r="67" spans="1:13" ht="14.25" customHeight="1" x14ac:dyDescent="0.2">
      <c r="B67" s="1"/>
      <c r="C67" s="5"/>
      <c r="G67" s="1"/>
      <c r="H67" s="1"/>
      <c r="I67" s="1"/>
    </row>
    <row r="68" spans="1:13" ht="14.25" customHeight="1" x14ac:dyDescent="0.2">
      <c r="B68" s="3" t="s">
        <v>25</v>
      </c>
      <c r="C68" s="4"/>
      <c r="D68" s="4"/>
      <c r="E68" s="4"/>
      <c r="F68" s="4"/>
      <c r="G68" s="3" t="s">
        <v>58</v>
      </c>
      <c r="H68" s="3"/>
      <c r="I68" s="3"/>
      <c r="J68" s="3"/>
      <c r="K68" s="3"/>
      <c r="L68" s="3"/>
    </row>
    <row r="69" spans="1:13" ht="14.25" customHeight="1" x14ac:dyDescent="0.3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</row>
    <row r="70" spans="1:13" x14ac:dyDescent="0.2">
      <c r="B70" s="1"/>
      <c r="C70" s="5"/>
      <c r="E70" s="55" t="s">
        <v>10</v>
      </c>
      <c r="F70" s="56"/>
      <c r="G70" s="1"/>
      <c r="H70" s="1"/>
      <c r="I70" s="1"/>
      <c r="K70" s="55" t="s">
        <v>10</v>
      </c>
      <c r="L70" s="56"/>
    </row>
    <row r="71" spans="1:13" x14ac:dyDescent="0.2">
      <c r="B71" s="14" t="s">
        <v>5</v>
      </c>
      <c r="C71" s="15" t="s">
        <v>4</v>
      </c>
      <c r="D71" s="15" t="s">
        <v>3</v>
      </c>
      <c r="E71" s="15" t="s">
        <v>9</v>
      </c>
      <c r="F71" s="16" t="s">
        <v>11</v>
      </c>
      <c r="G71" s="17" t="s">
        <v>6</v>
      </c>
      <c r="H71" s="15"/>
      <c r="I71" s="18" t="s">
        <v>7</v>
      </c>
      <c r="J71" s="15" t="s">
        <v>3</v>
      </c>
      <c r="K71" s="15" t="s">
        <v>9</v>
      </c>
      <c r="L71" s="15" t="s">
        <v>11</v>
      </c>
    </row>
    <row r="72" spans="1:13" x14ac:dyDescent="0.2">
      <c r="B72" s="14"/>
      <c r="C72" s="15"/>
      <c r="D72" s="15"/>
      <c r="E72" s="15"/>
      <c r="F72" s="15"/>
      <c r="G72" s="14"/>
      <c r="H72" s="14"/>
      <c r="I72" s="14"/>
      <c r="J72" s="15"/>
      <c r="K72" s="15"/>
      <c r="L72" s="15"/>
    </row>
    <row r="73" spans="1:13" x14ac:dyDescent="0.2">
      <c r="A73" s="46">
        <f>$F$9</f>
        <v>13.2</v>
      </c>
      <c r="B73" s="19" t="s">
        <v>39</v>
      </c>
      <c r="C73" s="20">
        <v>13</v>
      </c>
      <c r="D73" s="21">
        <f>ROUNDDOWN(IF(A73&lt;M73,0,A73-M73),1)</f>
        <v>1.3</v>
      </c>
      <c r="E73" s="21">
        <f>ROUNDDOWN(IF(A73&gt;M73,A73-0.3,M73-0.3),1)</f>
        <v>12.9</v>
      </c>
      <c r="F73" s="22">
        <f>E73-0.2</f>
        <v>12.700000000000001</v>
      </c>
      <c r="G73" s="23" t="s">
        <v>59</v>
      </c>
      <c r="H73" s="24" t="s">
        <v>2</v>
      </c>
      <c r="I73" s="25" t="s">
        <v>60</v>
      </c>
      <c r="J73" s="21">
        <f>ROUNDDOWN(IF(A73&gt;M73,0,M73-A73),1)</f>
        <v>0</v>
      </c>
      <c r="K73" s="21">
        <f>ROUNDDOWN(IF(A73&gt;M73,A73-0.3,M73-0.3),1)</f>
        <v>12.9</v>
      </c>
      <c r="L73" s="22">
        <f>K73-0.2</f>
        <v>12.700000000000001</v>
      </c>
      <c r="M73" s="46">
        <f>$K$9</f>
        <v>11.9</v>
      </c>
    </row>
    <row r="74" spans="1:13" x14ac:dyDescent="0.2">
      <c r="B74" s="14"/>
      <c r="C74" s="15"/>
      <c r="D74" s="26"/>
      <c r="E74" s="26"/>
      <c r="F74" s="26"/>
      <c r="G74" s="14"/>
      <c r="H74" s="14"/>
      <c r="I74" s="14"/>
      <c r="J74" s="27"/>
      <c r="K74" s="27"/>
      <c r="L74" s="27"/>
    </row>
    <row r="75" spans="1:13" x14ac:dyDescent="0.2">
      <c r="A75" s="46">
        <f>$K$10</f>
        <v>10.7</v>
      </c>
      <c r="B75" s="19" t="s">
        <v>40</v>
      </c>
      <c r="C75" s="20">
        <v>14</v>
      </c>
      <c r="D75" s="21">
        <f>ROUNDDOWN(IF(A75&lt;M75,0,A75-M75),1)</f>
        <v>1.3</v>
      </c>
      <c r="E75" s="21">
        <f>ROUNDDOWN(IF(A75&gt;M75,A75-0.3,M75-0.3),1)</f>
        <v>10.4</v>
      </c>
      <c r="F75" s="22">
        <f>E75-0.2</f>
        <v>10.200000000000001</v>
      </c>
      <c r="G75" s="23" t="s">
        <v>61</v>
      </c>
      <c r="H75" s="24" t="s">
        <v>2</v>
      </c>
      <c r="I75" s="25" t="s">
        <v>18</v>
      </c>
      <c r="J75" s="21">
        <f>ROUNDDOWN(IF(A75&gt;M75,0,M75-A75),1)</f>
        <v>0</v>
      </c>
      <c r="K75" s="21">
        <f>ROUNDDOWN(IF(A75&gt;M75,A75-0.3,M75-0.3),1)</f>
        <v>10.4</v>
      </c>
      <c r="L75" s="22">
        <f>K75-0.2</f>
        <v>10.200000000000001</v>
      </c>
      <c r="M75" s="46">
        <f>$F$10</f>
        <v>9.4</v>
      </c>
    </row>
    <row r="76" spans="1:13" x14ac:dyDescent="0.2">
      <c r="B76" s="14"/>
      <c r="C76" s="15"/>
      <c r="D76" s="26"/>
      <c r="E76" s="26"/>
      <c r="F76" s="26"/>
      <c r="G76" s="14"/>
      <c r="H76" s="14"/>
      <c r="I76" s="14"/>
      <c r="J76" s="27"/>
      <c r="K76" s="27"/>
      <c r="L76" s="27"/>
    </row>
    <row r="77" spans="1:13" x14ac:dyDescent="0.2">
      <c r="B77" s="28" t="s">
        <v>41</v>
      </c>
      <c r="C77" s="29"/>
      <c r="D77" s="48"/>
      <c r="E77" s="48"/>
      <c r="F77" s="31"/>
      <c r="G77" s="50" t="s">
        <v>14</v>
      </c>
      <c r="H77" s="50"/>
      <c r="I77" s="50" t="s">
        <v>14</v>
      </c>
      <c r="J77" s="50"/>
      <c r="K77" s="32"/>
      <c r="L77" s="32"/>
    </row>
    <row r="78" spans="1:13" x14ac:dyDescent="0.2">
      <c r="B78" s="28" t="s">
        <v>42</v>
      </c>
      <c r="C78" s="29"/>
      <c r="D78" s="48"/>
      <c r="E78" s="48"/>
      <c r="F78" s="31"/>
      <c r="G78" s="50" t="s">
        <v>14</v>
      </c>
      <c r="H78" s="50"/>
      <c r="I78" s="50" t="s">
        <v>14</v>
      </c>
      <c r="J78" s="50"/>
      <c r="K78" s="32"/>
      <c r="L78" s="32"/>
    </row>
    <row r="79" spans="1:13" x14ac:dyDescent="0.2">
      <c r="B79" s="14"/>
      <c r="C79" s="15"/>
      <c r="D79" s="26"/>
      <c r="E79" s="26"/>
      <c r="F79" s="26"/>
      <c r="G79" s="14"/>
      <c r="H79" s="14"/>
      <c r="I79" s="14"/>
      <c r="J79" s="27"/>
      <c r="K79" s="27"/>
      <c r="L79" s="27"/>
    </row>
    <row r="80" spans="1:13" x14ac:dyDescent="0.2">
      <c r="A80" s="46">
        <f>$K$9</f>
        <v>11.9</v>
      </c>
      <c r="B80" s="19" t="s">
        <v>43</v>
      </c>
      <c r="C80" s="20">
        <v>15</v>
      </c>
      <c r="D80" s="21">
        <f>ROUNDDOWN(IF(A80&lt;M80,0,A80-M80),1)</f>
        <v>2.5</v>
      </c>
      <c r="E80" s="21">
        <f>ROUNDDOWN(IF(A80&gt;M80,A80-0.3,M80-0.3),1)</f>
        <v>11.6</v>
      </c>
      <c r="F80" s="22">
        <f>E80-0.2</f>
        <v>11.4</v>
      </c>
      <c r="G80" s="23" t="s">
        <v>60</v>
      </c>
      <c r="H80" s="24" t="s">
        <v>2</v>
      </c>
      <c r="I80" s="25" t="s">
        <v>18</v>
      </c>
      <c r="J80" s="21">
        <f>ROUNDDOWN(IF(A80&gt;M80,0,M80-A80),1)</f>
        <v>0</v>
      </c>
      <c r="K80" s="21">
        <f>ROUNDDOWN(IF(A80&gt;M80,A80-0.3,M80-0.3),1)</f>
        <v>11.6</v>
      </c>
      <c r="L80" s="22">
        <f>K80-0.2</f>
        <v>11.4</v>
      </c>
      <c r="M80" s="46">
        <f>$F$10</f>
        <v>9.4</v>
      </c>
    </row>
    <row r="81" spans="1:13" x14ac:dyDescent="0.2">
      <c r="A81" s="46"/>
      <c r="B81" s="14"/>
      <c r="C81" s="15"/>
      <c r="D81" s="26"/>
      <c r="E81" s="26"/>
      <c r="F81" s="26"/>
      <c r="G81" s="14"/>
      <c r="H81" s="14"/>
      <c r="I81" s="14"/>
      <c r="J81" s="27"/>
      <c r="K81" s="27"/>
      <c r="L81" s="27"/>
    </row>
    <row r="82" spans="1:13" x14ac:dyDescent="0.2">
      <c r="A82" s="46">
        <f>$F$9</f>
        <v>13.2</v>
      </c>
      <c r="B82" s="33" t="s">
        <v>16</v>
      </c>
      <c r="C82" s="20">
        <v>16</v>
      </c>
      <c r="D82" s="21">
        <f>ROUNDDOWN(IF(A82&lt;M82,0,A82-M82),1)</f>
        <v>2.5</v>
      </c>
      <c r="E82" s="21">
        <f>ROUNDDOWN(IF(A82&gt;M82,A82-0.3,M82-0.3),1)</f>
        <v>12.9</v>
      </c>
      <c r="F82" s="22">
        <f>E82-0.2</f>
        <v>12.700000000000001</v>
      </c>
      <c r="G82" s="23" t="s">
        <v>59</v>
      </c>
      <c r="H82" s="24" t="s">
        <v>2</v>
      </c>
      <c r="I82" s="25" t="s">
        <v>61</v>
      </c>
      <c r="J82" s="21">
        <f>ROUNDDOWN(IF(A82&gt;M82,0,M82-A82),1)</f>
        <v>0</v>
      </c>
      <c r="K82" s="21">
        <f>ROUNDDOWN(IF(A82&gt;M82,A82-0.3,M82-0.3),1)</f>
        <v>12.9</v>
      </c>
      <c r="L82" s="22">
        <f>K82-0.2</f>
        <v>12.700000000000001</v>
      </c>
      <c r="M82" s="46">
        <f>$K$10</f>
        <v>10.7</v>
      </c>
    </row>
    <row r="83" spans="1:13" x14ac:dyDescent="0.2">
      <c r="A83" s="46"/>
      <c r="B83" s="14"/>
      <c r="C83" s="15"/>
      <c r="D83" s="26"/>
      <c r="E83" s="26"/>
      <c r="F83" s="26"/>
      <c r="G83" s="14"/>
      <c r="H83" s="14"/>
      <c r="I83" s="14"/>
      <c r="J83" s="27"/>
      <c r="K83" s="27"/>
      <c r="L83" s="27"/>
    </row>
    <row r="84" spans="1:13" x14ac:dyDescent="0.2">
      <c r="A84" s="46"/>
      <c r="B84" s="28" t="s">
        <v>8</v>
      </c>
      <c r="C84" s="29"/>
      <c r="D84" s="48"/>
      <c r="E84" s="48"/>
      <c r="F84" s="31"/>
      <c r="G84" s="50" t="s">
        <v>14</v>
      </c>
      <c r="H84" s="50"/>
      <c r="I84" s="50" t="s">
        <v>14</v>
      </c>
      <c r="J84" s="50"/>
      <c r="K84" s="32"/>
      <c r="L84" s="32"/>
    </row>
    <row r="85" spans="1:13" x14ac:dyDescent="0.2">
      <c r="A85" s="46"/>
      <c r="B85" s="28" t="s">
        <v>20</v>
      </c>
      <c r="C85" s="29"/>
      <c r="D85" s="48"/>
      <c r="E85" s="48"/>
      <c r="F85" s="31"/>
      <c r="G85" s="50" t="s">
        <v>14</v>
      </c>
      <c r="H85" s="50"/>
      <c r="I85" s="50" t="s">
        <v>14</v>
      </c>
      <c r="J85" s="50"/>
      <c r="K85" s="32"/>
      <c r="L85" s="32"/>
    </row>
    <row r="86" spans="1:13" x14ac:dyDescent="0.2">
      <c r="A86" s="46"/>
      <c r="B86" s="14"/>
      <c r="C86" s="15"/>
      <c r="D86" s="26"/>
      <c r="E86" s="26"/>
      <c r="F86" s="26"/>
      <c r="G86" s="14"/>
      <c r="H86" s="14"/>
      <c r="I86" s="14"/>
      <c r="J86" s="27"/>
      <c r="K86" s="27"/>
      <c r="L86" s="27"/>
    </row>
    <row r="87" spans="1:13" x14ac:dyDescent="0.2">
      <c r="A87" s="46">
        <f>$F$10</f>
        <v>9.4</v>
      </c>
      <c r="B87" s="19" t="s">
        <v>17</v>
      </c>
      <c r="C87" s="20">
        <v>17</v>
      </c>
      <c r="D87" s="21">
        <f>ROUNDDOWN(IF(A87&lt;M87,0,A87-M87),1)</f>
        <v>0</v>
      </c>
      <c r="E87" s="21">
        <f>ROUNDDOWN(IF(A87&gt;M87,A87-0.3,M87-0.3),1)</f>
        <v>12.9</v>
      </c>
      <c r="F87" s="22">
        <f>E87-0.2</f>
        <v>12.700000000000001</v>
      </c>
      <c r="G87" s="23" t="s">
        <v>18</v>
      </c>
      <c r="H87" s="24" t="s">
        <v>2</v>
      </c>
      <c r="I87" s="25" t="s">
        <v>59</v>
      </c>
      <c r="J87" s="21">
        <f>ROUNDDOWN(IF(A87&gt;M87,0,M87-A87),1)</f>
        <v>3.8</v>
      </c>
      <c r="K87" s="21">
        <f>ROUNDDOWN(IF(A87&gt;M87,A87-0.3,M87-0.3),1)</f>
        <v>12.9</v>
      </c>
      <c r="L87" s="22">
        <f>K87-0.2</f>
        <v>12.700000000000001</v>
      </c>
      <c r="M87" s="46">
        <f>$F$9</f>
        <v>13.2</v>
      </c>
    </row>
    <row r="88" spans="1:13" x14ac:dyDescent="0.2">
      <c r="A88" s="46"/>
      <c r="B88" s="14"/>
      <c r="C88" s="15"/>
      <c r="D88" s="26"/>
      <c r="E88" s="26"/>
      <c r="F88" s="26"/>
      <c r="G88" s="14"/>
      <c r="H88" s="14"/>
      <c r="I88" s="14"/>
      <c r="J88" s="27"/>
      <c r="K88" s="27"/>
      <c r="L88" s="27"/>
    </row>
    <row r="89" spans="1:13" x14ac:dyDescent="0.2">
      <c r="A89" s="46">
        <f>$K$9</f>
        <v>11.9</v>
      </c>
      <c r="B89" s="19" t="s">
        <v>44</v>
      </c>
      <c r="C89" s="20">
        <v>18</v>
      </c>
      <c r="D89" s="21">
        <f>ROUNDDOWN(IF(A89&lt;M89,0,A89-M89),1)</f>
        <v>1.2</v>
      </c>
      <c r="E89" s="21">
        <f>ROUNDDOWN(IF(A89&gt;M89,A89-0.3,M89-0.3),1)</f>
        <v>11.6</v>
      </c>
      <c r="F89" s="22">
        <f>E89-0.2</f>
        <v>11.4</v>
      </c>
      <c r="G89" s="23" t="s">
        <v>60</v>
      </c>
      <c r="H89" s="24" t="s">
        <v>2</v>
      </c>
      <c r="I89" s="25" t="s">
        <v>61</v>
      </c>
      <c r="J89" s="21">
        <f>ROUNDDOWN(IF(A89&gt;M89,0,M89-A89),1)</f>
        <v>0</v>
      </c>
      <c r="K89" s="21">
        <f>ROUNDDOWN(IF(A89&gt;M89,A89-0.3,M89-0.3),1)</f>
        <v>11.6</v>
      </c>
      <c r="L89" s="22">
        <f>K89-0.2</f>
        <v>11.4</v>
      </c>
      <c r="M89" s="46">
        <f>$K$10</f>
        <v>10.7</v>
      </c>
    </row>
    <row r="90" spans="1:13" x14ac:dyDescent="0.2">
      <c r="A90" s="46"/>
      <c r="B90" s="14"/>
      <c r="C90" s="15"/>
      <c r="D90" s="26"/>
      <c r="E90" s="26"/>
      <c r="F90" s="26"/>
      <c r="G90" s="14"/>
      <c r="H90" s="14"/>
      <c r="I90" s="14"/>
      <c r="J90" s="27"/>
      <c r="K90" s="27"/>
      <c r="L90" s="27"/>
    </row>
    <row r="91" spans="1:13" x14ac:dyDescent="0.2">
      <c r="A91" s="46"/>
      <c r="B91" s="28" t="s">
        <v>45</v>
      </c>
      <c r="C91" s="30" t="s">
        <v>21</v>
      </c>
      <c r="D91" s="52"/>
      <c r="E91" s="53"/>
      <c r="F91" s="53"/>
      <c r="G91" s="53"/>
      <c r="H91" s="53"/>
      <c r="I91" s="53"/>
      <c r="J91" s="53"/>
      <c r="K91" s="53"/>
      <c r="L91" s="54"/>
    </row>
    <row r="92" spans="1:13" x14ac:dyDescent="0.2">
      <c r="A92" s="46"/>
      <c r="B92" s="14"/>
      <c r="C92" s="15"/>
      <c r="D92" s="26"/>
      <c r="E92" s="26"/>
      <c r="F92" s="26"/>
      <c r="G92" s="14"/>
      <c r="H92" s="14"/>
      <c r="I92" s="14"/>
      <c r="J92" s="27"/>
      <c r="K92" s="27"/>
      <c r="L92" s="27"/>
    </row>
    <row r="93" spans="1:13" x14ac:dyDescent="0.2">
      <c r="A93" s="46">
        <f>$K$9</f>
        <v>11.9</v>
      </c>
      <c r="B93" s="19" t="s">
        <v>53</v>
      </c>
      <c r="C93" s="20">
        <v>19</v>
      </c>
      <c r="D93" s="21">
        <f>ROUNDDOWN(IF(A93&lt;M93,0,A93-M93),1)</f>
        <v>0</v>
      </c>
      <c r="E93" s="21">
        <f>ROUNDDOWN(IF(A93&gt;M93,A93-0.3,M93-0.3),1)</f>
        <v>12.9</v>
      </c>
      <c r="F93" s="22">
        <f>E93-0.2</f>
        <v>12.700000000000001</v>
      </c>
      <c r="G93" s="23" t="s">
        <v>60</v>
      </c>
      <c r="H93" s="24" t="s">
        <v>2</v>
      </c>
      <c r="I93" s="25" t="s">
        <v>59</v>
      </c>
      <c r="J93" s="21">
        <f>ROUNDDOWN(IF(A93&gt;M93,0,M93-A93),1)</f>
        <v>1.3</v>
      </c>
      <c r="K93" s="21">
        <f>ROUNDDOWN(IF(A93&gt;M93,A93-0.3,M93-0.3),1)</f>
        <v>12.9</v>
      </c>
      <c r="L93" s="22">
        <f>K93-0.2</f>
        <v>12.700000000000001</v>
      </c>
      <c r="M93" s="46">
        <f>$F$9</f>
        <v>13.2</v>
      </c>
    </row>
    <row r="94" spans="1:13" x14ac:dyDescent="0.2">
      <c r="A94" s="46"/>
      <c r="B94" s="14"/>
      <c r="C94" s="15"/>
      <c r="D94" s="26"/>
      <c r="E94" s="26"/>
      <c r="F94" s="26"/>
      <c r="G94" s="14"/>
      <c r="H94" s="14"/>
      <c r="I94" s="14"/>
      <c r="J94" s="27"/>
      <c r="K94" s="27"/>
      <c r="L94" s="27"/>
    </row>
    <row r="95" spans="1:13" x14ac:dyDescent="0.2">
      <c r="A95" s="46">
        <f>$F$10</f>
        <v>9.4</v>
      </c>
      <c r="B95" s="19" t="s">
        <v>54</v>
      </c>
      <c r="C95" s="20">
        <v>20</v>
      </c>
      <c r="D95" s="21">
        <f>ROUNDDOWN(IF(A95&lt;M95,0,A95-M95),1)</f>
        <v>0</v>
      </c>
      <c r="E95" s="21">
        <f>ROUNDDOWN(IF(A95&gt;M95,A95-0.3,M95-0.3),1)</f>
        <v>10.4</v>
      </c>
      <c r="F95" s="22">
        <f>E95-0.2</f>
        <v>10.200000000000001</v>
      </c>
      <c r="G95" s="23" t="s">
        <v>18</v>
      </c>
      <c r="H95" s="24" t="s">
        <v>2</v>
      </c>
      <c r="I95" s="25" t="s">
        <v>61</v>
      </c>
      <c r="J95" s="21">
        <f>ROUNDDOWN(IF(A95&gt;M95,0,M95-A95),1)</f>
        <v>1.3</v>
      </c>
      <c r="K95" s="21">
        <f>ROUNDDOWN(IF(A95&gt;M95,A95-0.3,M95-0.3),1)</f>
        <v>10.4</v>
      </c>
      <c r="L95" s="22">
        <f>K95-0.2</f>
        <v>10.200000000000001</v>
      </c>
      <c r="M95" s="46">
        <f>$K$10</f>
        <v>10.7</v>
      </c>
    </row>
    <row r="96" spans="1:13" x14ac:dyDescent="0.2">
      <c r="A96" s="46"/>
      <c r="B96" s="14"/>
      <c r="C96" s="15"/>
      <c r="D96" s="26"/>
      <c r="E96" s="26"/>
      <c r="F96" s="26"/>
      <c r="G96" s="14"/>
      <c r="H96" s="14"/>
      <c r="I96" s="14"/>
      <c r="J96" s="27"/>
      <c r="K96" s="27"/>
      <c r="L96" s="27"/>
    </row>
    <row r="97" spans="1:13" x14ac:dyDescent="0.2">
      <c r="A97" s="46"/>
      <c r="B97" s="28" t="s">
        <v>55</v>
      </c>
      <c r="C97" s="29"/>
      <c r="D97" s="48"/>
      <c r="E97" s="48"/>
      <c r="F97" s="31"/>
      <c r="G97" s="48" t="s">
        <v>14</v>
      </c>
      <c r="H97" s="48"/>
      <c r="I97" s="48" t="s">
        <v>14</v>
      </c>
      <c r="J97" s="48"/>
      <c r="K97" s="32"/>
      <c r="L97" s="32"/>
    </row>
    <row r="98" spans="1:13" x14ac:dyDescent="0.2">
      <c r="A98" s="46"/>
      <c r="B98" s="28" t="s">
        <v>28</v>
      </c>
      <c r="C98" s="29"/>
      <c r="D98" s="48"/>
      <c r="E98" s="48"/>
      <c r="F98" s="31"/>
      <c r="G98" s="48" t="s">
        <v>14</v>
      </c>
      <c r="H98" s="48"/>
      <c r="I98" s="48" t="s">
        <v>14</v>
      </c>
      <c r="J98" s="48"/>
      <c r="K98" s="32"/>
      <c r="L98" s="32"/>
    </row>
    <row r="99" spans="1:13" x14ac:dyDescent="0.2">
      <c r="A99" s="46"/>
      <c r="B99" s="14"/>
      <c r="C99" s="15"/>
      <c r="D99" s="26"/>
      <c r="E99" s="26"/>
      <c r="F99" s="26"/>
      <c r="G99" s="14"/>
      <c r="H99" s="14"/>
      <c r="I99" s="14"/>
      <c r="J99" s="27"/>
      <c r="K99" s="27"/>
      <c r="L99" s="27"/>
    </row>
    <row r="100" spans="1:13" x14ac:dyDescent="0.2">
      <c r="A100" s="46">
        <f>$F$10</f>
        <v>9.4</v>
      </c>
      <c r="B100" s="19" t="s">
        <v>48</v>
      </c>
      <c r="C100" s="20">
        <v>21</v>
      </c>
      <c r="D100" s="21">
        <f>ROUNDDOWN(IF(A100&lt;M100,0,A100-M100),1)</f>
        <v>0</v>
      </c>
      <c r="E100" s="21">
        <f>ROUNDDOWN(IF(A100&gt;M100,A100-0.3,M100-0.3),1)</f>
        <v>11.6</v>
      </c>
      <c r="F100" s="22">
        <f>E100-0.2</f>
        <v>11.4</v>
      </c>
      <c r="G100" s="23" t="s">
        <v>18</v>
      </c>
      <c r="H100" s="24" t="s">
        <v>2</v>
      </c>
      <c r="I100" s="25" t="s">
        <v>60</v>
      </c>
      <c r="J100" s="21">
        <f>ROUNDDOWN(IF(A100&gt;M100,0,M100-A100),1)</f>
        <v>2.5</v>
      </c>
      <c r="K100" s="21">
        <f>ROUNDDOWN(IF(A100&gt;M100,A100-0.3,M100-0.3),1)</f>
        <v>11.6</v>
      </c>
      <c r="L100" s="22">
        <f>K100-0.2</f>
        <v>11.4</v>
      </c>
      <c r="M100" s="46">
        <f>$K$9</f>
        <v>11.9</v>
      </c>
    </row>
    <row r="101" spans="1:13" x14ac:dyDescent="0.2">
      <c r="A101" s="46"/>
      <c r="B101" s="14"/>
      <c r="C101" s="15"/>
      <c r="D101" s="26"/>
      <c r="E101" s="26"/>
      <c r="F101" s="26"/>
      <c r="G101" s="14"/>
      <c r="H101" s="14"/>
      <c r="I101" s="14"/>
      <c r="J101" s="27"/>
      <c r="K101" s="27"/>
      <c r="L101" s="27"/>
    </row>
    <row r="102" spans="1:13" x14ac:dyDescent="0.2">
      <c r="A102" s="46">
        <f>$K$10</f>
        <v>10.7</v>
      </c>
      <c r="B102" s="19" t="s">
        <v>49</v>
      </c>
      <c r="C102" s="20">
        <v>22</v>
      </c>
      <c r="D102" s="21">
        <f>ROUNDDOWN(IF(A102&lt;M102,0,A102-M102),1)</f>
        <v>0</v>
      </c>
      <c r="E102" s="21">
        <f>ROUNDDOWN(IF(A102&gt;M102,A102-0.3,M102-0.3),1)</f>
        <v>12.9</v>
      </c>
      <c r="F102" s="22">
        <f>E102-0.2</f>
        <v>12.700000000000001</v>
      </c>
      <c r="G102" s="23" t="s">
        <v>61</v>
      </c>
      <c r="H102" s="24" t="s">
        <v>2</v>
      </c>
      <c r="I102" s="25" t="s">
        <v>59</v>
      </c>
      <c r="J102" s="21">
        <f>ROUNDDOWN(IF(A102&gt;M102,0,M102-A102),1)</f>
        <v>2.5</v>
      </c>
      <c r="K102" s="21">
        <f>ROUNDDOWN(IF(A102&gt;M102,A102-0.3,M102-0.3),1)</f>
        <v>12.9</v>
      </c>
      <c r="L102" s="22">
        <f>K102-0.2</f>
        <v>12.700000000000001</v>
      </c>
      <c r="M102" s="46">
        <f>$F$9</f>
        <v>13.2</v>
      </c>
    </row>
    <row r="103" spans="1:13" x14ac:dyDescent="0.2">
      <c r="A103" s="46"/>
      <c r="B103" s="14"/>
      <c r="C103" s="15"/>
      <c r="D103" s="26"/>
      <c r="E103" s="26"/>
      <c r="F103" s="26"/>
      <c r="G103" s="14"/>
      <c r="H103" s="14"/>
      <c r="I103" s="14"/>
      <c r="J103" s="27"/>
      <c r="K103" s="27"/>
      <c r="L103" s="27"/>
    </row>
    <row r="104" spans="1:13" x14ac:dyDescent="0.2">
      <c r="A104" s="46"/>
      <c r="B104" s="28" t="s">
        <v>29</v>
      </c>
      <c r="C104" s="29"/>
      <c r="D104" s="48"/>
      <c r="E104" s="48"/>
      <c r="F104" s="31"/>
      <c r="G104" s="48" t="s">
        <v>14</v>
      </c>
      <c r="H104" s="48"/>
      <c r="I104" s="48" t="s">
        <v>14</v>
      </c>
      <c r="J104" s="48"/>
      <c r="K104" s="32"/>
      <c r="L104" s="32"/>
    </row>
    <row r="105" spans="1:13" x14ac:dyDescent="0.2">
      <c r="A105" s="46"/>
      <c r="B105" s="28" t="s">
        <v>50</v>
      </c>
      <c r="C105" s="29"/>
      <c r="D105" s="48"/>
      <c r="E105" s="48"/>
      <c r="F105" s="31"/>
      <c r="G105" s="48" t="s">
        <v>14</v>
      </c>
      <c r="H105" s="48"/>
      <c r="I105" s="48" t="s">
        <v>14</v>
      </c>
      <c r="J105" s="48"/>
      <c r="K105" s="32"/>
      <c r="L105" s="32"/>
    </row>
    <row r="106" spans="1:13" x14ac:dyDescent="0.2">
      <c r="A106" s="46"/>
      <c r="B106" s="14"/>
      <c r="C106" s="15"/>
      <c r="D106" s="26"/>
      <c r="E106" s="26"/>
      <c r="F106" s="26"/>
      <c r="G106" s="14"/>
      <c r="H106" s="14"/>
      <c r="I106" s="14"/>
      <c r="J106" s="27"/>
      <c r="K106" s="27"/>
      <c r="L106" s="27"/>
    </row>
    <row r="107" spans="1:13" x14ac:dyDescent="0.2">
      <c r="A107" s="46">
        <f>$F$9</f>
        <v>13.2</v>
      </c>
      <c r="B107" s="19" t="s">
        <v>51</v>
      </c>
      <c r="C107" s="20">
        <v>23</v>
      </c>
      <c r="D107" s="21">
        <f>ROUNDDOWN(IF(A107&lt;M107,0,A107-M107),1)</f>
        <v>3.8</v>
      </c>
      <c r="E107" s="21">
        <f>ROUNDDOWN(IF(A107&gt;M107,A107-0.3,M107-0.3),1)</f>
        <v>12.9</v>
      </c>
      <c r="F107" s="22">
        <f>E107-0.2</f>
        <v>12.700000000000001</v>
      </c>
      <c r="G107" s="23" t="s">
        <v>59</v>
      </c>
      <c r="H107" s="24" t="s">
        <v>2</v>
      </c>
      <c r="I107" s="25" t="s">
        <v>18</v>
      </c>
      <c r="J107" s="21">
        <f>ROUNDDOWN(IF(A107&gt;M107,0,M107-A107),1)</f>
        <v>0</v>
      </c>
      <c r="K107" s="21">
        <f>ROUNDDOWN(IF(A107&gt;M107,A107-0.3,M107-0.3),1)</f>
        <v>12.9</v>
      </c>
      <c r="L107" s="22">
        <f>K107-0.2</f>
        <v>12.700000000000001</v>
      </c>
      <c r="M107" s="46">
        <f>$F$10</f>
        <v>9.4</v>
      </c>
    </row>
    <row r="108" spans="1:13" x14ac:dyDescent="0.2">
      <c r="A108" s="46"/>
      <c r="B108" s="14"/>
      <c r="C108" s="15"/>
      <c r="D108" s="26"/>
      <c r="E108" s="26"/>
      <c r="F108" s="26"/>
      <c r="G108" s="14"/>
      <c r="H108" s="14"/>
      <c r="I108" s="14"/>
      <c r="J108" s="27"/>
      <c r="K108" s="27"/>
      <c r="L108" s="27"/>
    </row>
    <row r="109" spans="1:13" x14ac:dyDescent="0.2">
      <c r="A109" s="46">
        <f>$K$10</f>
        <v>10.7</v>
      </c>
      <c r="B109" s="19" t="s">
        <v>52</v>
      </c>
      <c r="C109" s="20">
        <v>24</v>
      </c>
      <c r="D109" s="21">
        <f>ROUNDDOWN(IF(A109&lt;M109,0,A109-M109),1)</f>
        <v>0</v>
      </c>
      <c r="E109" s="21">
        <f>ROUNDDOWN(IF(A109&gt;M109,A109-0.3,M109-0.3),1)</f>
        <v>11.6</v>
      </c>
      <c r="F109" s="22">
        <f>E109-0.2</f>
        <v>11.4</v>
      </c>
      <c r="G109" s="23" t="s">
        <v>61</v>
      </c>
      <c r="H109" s="24" t="s">
        <v>2</v>
      </c>
      <c r="I109" s="25" t="s">
        <v>60</v>
      </c>
      <c r="J109" s="21">
        <f>ROUNDDOWN(IF(A109&gt;M109,0,M109-A109),1)</f>
        <v>1.2</v>
      </c>
      <c r="K109" s="21">
        <f>ROUNDDOWN(IF(A109&gt;M109,A109-0.3,M109-0.3),1)</f>
        <v>11.6</v>
      </c>
      <c r="L109" s="22">
        <f>K109-0.2</f>
        <v>11.4</v>
      </c>
      <c r="M109" s="46">
        <f>$K$9</f>
        <v>11.9</v>
      </c>
    </row>
    <row r="110" spans="1:13" x14ac:dyDescent="0.2">
      <c r="A110" s="46"/>
      <c r="B110" s="14"/>
      <c r="C110" s="15"/>
      <c r="D110" s="26"/>
      <c r="E110" s="26"/>
      <c r="F110" s="26"/>
      <c r="G110" s="14"/>
      <c r="H110" s="14"/>
      <c r="I110" s="14"/>
      <c r="J110" s="27"/>
      <c r="K110" s="27"/>
      <c r="L110" s="27"/>
    </row>
    <row r="111" spans="1:13" x14ac:dyDescent="0.2">
      <c r="A111" s="46"/>
    </row>
    <row r="112" spans="1:13" x14ac:dyDescent="0.2">
      <c r="A112" s="46"/>
    </row>
    <row r="113" spans="1:12" x14ac:dyDescent="0.2">
      <c r="A113" s="46"/>
      <c r="B113" s="3" t="s">
        <v>30</v>
      </c>
      <c r="C113" s="4"/>
      <c r="D113" s="4"/>
      <c r="E113" s="4"/>
      <c r="F113" s="4"/>
      <c r="G113" s="3" t="s">
        <v>0</v>
      </c>
      <c r="H113" s="3"/>
      <c r="I113" s="3"/>
      <c r="J113" s="3"/>
      <c r="K113" s="3"/>
      <c r="L113" s="3"/>
    </row>
    <row r="114" spans="1:12" x14ac:dyDescent="0.2">
      <c r="A114" s="46"/>
    </row>
    <row r="115" spans="1:12" x14ac:dyDescent="0.2">
      <c r="A115" s="46"/>
      <c r="B115" s="3" t="s">
        <v>31</v>
      </c>
      <c r="C115" s="4"/>
      <c r="D115" s="4"/>
      <c r="E115" s="4"/>
      <c r="F115" s="4"/>
      <c r="G115" s="3" t="s">
        <v>56</v>
      </c>
      <c r="H115" s="3"/>
      <c r="I115" s="3"/>
      <c r="J115" s="3"/>
      <c r="K115" s="3"/>
      <c r="L115" s="3"/>
    </row>
    <row r="116" spans="1:12" x14ac:dyDescent="0.2">
      <c r="A116" s="46"/>
    </row>
    <row r="117" spans="1:12" x14ac:dyDescent="0.2">
      <c r="A117" s="46"/>
      <c r="B117" s="34" t="s">
        <v>23</v>
      </c>
      <c r="C117" s="35"/>
      <c r="D117" s="36"/>
      <c r="E117" s="37">
        <v>18</v>
      </c>
    </row>
    <row r="118" spans="1:12" x14ac:dyDescent="0.2">
      <c r="A118" s="46"/>
      <c r="B118" s="38" t="s">
        <v>22</v>
      </c>
      <c r="C118" s="39"/>
      <c r="D118" s="40"/>
      <c r="E118" s="41">
        <v>30</v>
      </c>
    </row>
  </sheetData>
  <mergeCells count="10">
    <mergeCell ref="A2:L2"/>
    <mergeCell ref="D91:L91"/>
    <mergeCell ref="B60:L60"/>
    <mergeCell ref="E70:F70"/>
    <mergeCell ref="K70:L70"/>
    <mergeCell ref="E18:F18"/>
    <mergeCell ref="K18:L18"/>
    <mergeCell ref="B17:L17"/>
    <mergeCell ref="B16:L16"/>
    <mergeCell ref="D39:L39"/>
  </mergeCells>
  <pageMargins left="0.70866141732283472" right="0.70866141732283472" top="0.74803149606299213" bottom="0.74803149606299213" header="0.31496062992125984" footer="0.31496062992125984"/>
  <pageSetup paperSize="8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Strong</dc:creator>
  <cp:lastModifiedBy>David Strong</cp:lastModifiedBy>
  <cp:lastPrinted>2025-09-26T10:07:54Z</cp:lastPrinted>
  <dcterms:created xsi:type="dcterms:W3CDTF">2024-04-14T03:49:50Z</dcterms:created>
  <dcterms:modified xsi:type="dcterms:W3CDTF">2025-11-20T10:39:34Z</dcterms:modified>
</cp:coreProperties>
</file>