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910"/>
  <workbookPr autoCompressPictures="0"/>
  <bookViews>
    <workbookView xWindow="0" yWindow="0" windowWidth="14400" windowHeight="5820"/>
  </bookViews>
  <sheets>
    <sheet name="Div Split with teams" sheetId="7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9" i="7" l="1"/>
  <c r="O15" i="7"/>
  <c r="O11" i="7"/>
  <c r="O7" i="7"/>
  <c r="O2" i="7"/>
  <c r="K4" i="7"/>
  <c r="L21" i="7"/>
  <c r="K21" i="7"/>
  <c r="H21" i="7"/>
  <c r="L20" i="7"/>
  <c r="H20" i="7"/>
  <c r="J19" i="7"/>
  <c r="H19" i="7"/>
  <c r="L18" i="7"/>
  <c r="K18" i="7"/>
  <c r="H18" i="7"/>
  <c r="L17" i="7"/>
  <c r="H17" i="7"/>
  <c r="L16" i="7"/>
  <c r="H16" i="7"/>
  <c r="H15" i="7"/>
  <c r="L13" i="7"/>
  <c r="K13" i="7"/>
  <c r="L12" i="7"/>
  <c r="J11" i="7"/>
  <c r="L10" i="7"/>
  <c r="K10" i="7"/>
  <c r="L9" i="7"/>
  <c r="L8" i="7"/>
  <c r="J7" i="7"/>
  <c r="L6" i="7"/>
  <c r="K6" i="7"/>
  <c r="L5" i="7"/>
  <c r="J5" i="7"/>
  <c r="L4" i="7"/>
  <c r="J3" i="7"/>
  <c r="N22" i="7"/>
  <c r="G28" i="7"/>
  <c r="G31" i="7"/>
  <c r="G23" i="7"/>
  <c r="G26" i="7"/>
</calcChain>
</file>

<file path=xl/sharedStrings.xml><?xml version="1.0" encoding="utf-8"?>
<sst xmlns="http://schemas.openxmlformats.org/spreadsheetml/2006/main" count="105" uniqueCount="63">
  <si>
    <t>Sydneysiders</t>
  </si>
  <si>
    <t>OPEN</t>
  </si>
  <si>
    <t>Puddle Jumpers</t>
  </si>
  <si>
    <t>The Panzers</t>
  </si>
  <si>
    <t>Fast &amp; Furious</t>
  </si>
  <si>
    <t>Paws 4 Fun Dog Training Club Inc</t>
  </si>
  <si>
    <t>Maximum Velocity Hunter and Central Coast Flyball</t>
  </si>
  <si>
    <t>Norwest Flyball Club</t>
  </si>
  <si>
    <t>Sydney Psychos Flyball Team</t>
  </si>
  <si>
    <t>Southern Cross Flyball</t>
  </si>
  <si>
    <t>N/A</t>
  </si>
  <si>
    <t>OPEN 1</t>
  </si>
  <si>
    <t>Thunderdog Tsunami</t>
  </si>
  <si>
    <t>Thunderdog Tornado</t>
  </si>
  <si>
    <t>Maximum Velocity</t>
  </si>
  <si>
    <t xml:space="preserve">Wollongong Wonder Woofs </t>
  </si>
  <si>
    <t>Sydney ScallyWags Flyball inc</t>
  </si>
  <si>
    <t>Scallywag Blasting Cannons</t>
  </si>
  <si>
    <t>OPEN 2</t>
  </si>
  <si>
    <t>NORWEST THUNDERDOGS 1</t>
  </si>
  <si>
    <t>WEB</t>
  </si>
  <si>
    <t>NORWEST THUNDERDOGS 3</t>
  </si>
  <si>
    <t>SYDNEY PSYCHOANALYSTS</t>
  </si>
  <si>
    <t>DEC</t>
  </si>
  <si>
    <t>NORWEST THUNDERDOGS 4</t>
  </si>
  <si>
    <t>STAR STRUCK</t>
  </si>
  <si>
    <t>PAWS OF FURY</t>
  </si>
  <si>
    <t>PAWS4FUN</t>
  </si>
  <si>
    <t>WOOFERS 1</t>
  </si>
  <si>
    <t>CITY SLICKERS</t>
  </si>
  <si>
    <t>WOOFERS X</t>
  </si>
  <si>
    <t>PSYCHO KILLERS</t>
  </si>
  <si>
    <t>SCALLYWAG PIRATES</t>
  </si>
  <si>
    <t>DIV</t>
  </si>
  <si>
    <t>TEAM</t>
  </si>
  <si>
    <t>SEED TIME</t>
  </si>
  <si>
    <t>WEB or DEC</t>
  </si>
  <si>
    <t>BREAK OUT</t>
  </si>
  <si>
    <t>AFA CALC. DIV SPLIT</t>
  </si>
  <si>
    <t>CLUB</t>
  </si>
  <si>
    <t>TEAM GAP</t>
  </si>
  <si>
    <t>DIV GAP</t>
  </si>
  <si>
    <t>DIV TIME RANGE</t>
  </si>
  <si>
    <t>RACE FORMAT</t>
  </si>
  <si>
    <t>Combined Div 1 &amp; 2
Triple Round Robin
Best of 5</t>
  </si>
  <si>
    <t>RACES PER TEAM</t>
  </si>
  <si>
    <t>RACES PER DIVISION</t>
  </si>
  <si>
    <t>6 Round Robin
Best of 5</t>
  </si>
  <si>
    <t>Double round Robin
Best of 5</t>
  </si>
  <si>
    <t>Triple Round Robin
Best of 5</t>
  </si>
  <si>
    <t>Handicap
Double Round Robin
Best of 5</t>
  </si>
  <si>
    <t>Handicap
Triple Round Robin
Best of 5</t>
  </si>
  <si>
    <t>Races per day</t>
  </si>
  <si>
    <t>Racing time @ 7.5 races/hour</t>
  </si>
  <si>
    <t>Start time</t>
  </si>
  <si>
    <t>Lunch time</t>
  </si>
  <si>
    <t>Racing time @ 7 races/hour</t>
  </si>
  <si>
    <t>hours approx</t>
  </si>
  <si>
    <t>Morning break</t>
  </si>
  <si>
    <t>Training 32 dogs</t>
  </si>
  <si>
    <t>Total</t>
  </si>
  <si>
    <t>Approx finish time 7 races/hour</t>
  </si>
  <si>
    <t>Approx finish time 7.5 races/hour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</si>
</sst>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4"/>
      <color theme="1"/>
      <name val="Calibri"/>
      <scheme val="minor"/>
    </font>
    <font>
      <sz val="14"/>
      <color theme="1"/>
      <name val="Calibri"/>
      <scheme val="minor"/>
    </font>
    <font>
      <sz val="14"/>
      <color rgb="FF000000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8">
    <xf numFmtId="0" fontId="0" fillId="0" borderId="0" xfId="0"/>
    <xf numFmtId="0" fontId="3" fillId="7" borderId="1" xfId="0" applyFont="1" applyFill="1" applyBorder="1" applyAlignment="1">
      <alignment horizontal="center" vertical="center"/>
    </xf>
    <xf numFmtId="164" fontId="3" fillId="7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164" fontId="3" fillId="7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 vertical="center"/>
    </xf>
    <xf numFmtId="164" fontId="4" fillId="4" borderId="0" xfId="0" applyNumberFormat="1" applyFont="1" applyFill="1" applyAlignment="1">
      <alignment horizontal="center" vertical="center"/>
    </xf>
    <xf numFmtId="164" fontId="4" fillId="4" borderId="3" xfId="0" applyNumberFormat="1" applyFont="1" applyFill="1" applyBorder="1" applyAlignment="1">
      <alignment horizontal="center" vertical="center" wrapText="1"/>
    </xf>
    <xf numFmtId="1" fontId="4" fillId="4" borderId="3" xfId="0" applyNumberFormat="1" applyFont="1" applyFill="1" applyBorder="1" applyAlignment="1">
      <alignment horizontal="center" vertical="center"/>
    </xf>
    <xf numFmtId="164" fontId="4" fillId="4" borderId="2" xfId="0" applyNumberFormat="1" applyFont="1" applyFill="1" applyBorder="1" applyAlignment="1">
      <alignment horizontal="center" vertical="center"/>
    </xf>
    <xf numFmtId="1" fontId="4" fillId="4" borderId="2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/>
    </xf>
    <xf numFmtId="164" fontId="4" fillId="5" borderId="1" xfId="0" applyNumberFormat="1" applyFont="1" applyFill="1" applyBorder="1" applyAlignment="1">
      <alignment horizontal="center" vertical="center"/>
    </xf>
    <xf numFmtId="164" fontId="4" fillId="5" borderId="0" xfId="0" applyNumberFormat="1" applyFont="1" applyFill="1" applyAlignment="1">
      <alignment horizontal="center" vertical="center"/>
    </xf>
    <xf numFmtId="164" fontId="4" fillId="5" borderId="3" xfId="0" applyNumberFormat="1" applyFont="1" applyFill="1" applyBorder="1" applyAlignment="1">
      <alignment horizontal="center" vertical="center" wrapText="1"/>
    </xf>
    <xf numFmtId="1" fontId="4" fillId="5" borderId="3" xfId="0" applyNumberFormat="1" applyFont="1" applyFill="1" applyBorder="1" applyAlignment="1">
      <alignment horizontal="center" vertical="center"/>
    </xf>
    <xf numFmtId="0" fontId="4" fillId="5" borderId="0" xfId="0" applyFont="1" applyFill="1" applyAlignment="1">
      <alignment vertical="center"/>
    </xf>
    <xf numFmtId="164" fontId="4" fillId="5" borderId="4" xfId="0" applyNumberFormat="1" applyFont="1" applyFill="1" applyBorder="1" applyAlignment="1">
      <alignment horizontal="center" vertical="center"/>
    </xf>
    <xf numFmtId="1" fontId="4" fillId="5" borderId="4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164" fontId="4" fillId="5" borderId="2" xfId="0" applyNumberFormat="1" applyFont="1" applyFill="1" applyBorder="1" applyAlignment="1">
      <alignment horizontal="center" vertical="center"/>
    </xf>
    <xf numFmtId="1" fontId="4" fillId="5" borderId="2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center" vertical="center"/>
    </xf>
    <xf numFmtId="164" fontId="4" fillId="6" borderId="1" xfId="0" applyNumberFormat="1" applyFont="1" applyFill="1" applyBorder="1" applyAlignment="1">
      <alignment horizontal="center"/>
    </xf>
    <xf numFmtId="164" fontId="4" fillId="6" borderId="1" xfId="0" applyNumberFormat="1" applyFont="1" applyFill="1" applyBorder="1" applyAlignment="1">
      <alignment horizontal="center" vertical="center"/>
    </xf>
    <xf numFmtId="164" fontId="4" fillId="6" borderId="0" xfId="0" applyNumberFormat="1" applyFont="1" applyFill="1" applyAlignment="1">
      <alignment horizontal="center" vertical="center"/>
    </xf>
    <xf numFmtId="164" fontId="4" fillId="6" borderId="3" xfId="0" applyNumberFormat="1" applyFont="1" applyFill="1" applyBorder="1" applyAlignment="1">
      <alignment horizontal="center" vertical="center" wrapText="1"/>
    </xf>
    <xf numFmtId="1" fontId="4" fillId="6" borderId="3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vertical="center"/>
    </xf>
    <xf numFmtId="164" fontId="4" fillId="6" borderId="4" xfId="0" applyNumberFormat="1" applyFont="1" applyFill="1" applyBorder="1" applyAlignment="1">
      <alignment horizontal="center" vertical="center"/>
    </xf>
    <xf numFmtId="1" fontId="4" fillId="6" borderId="4" xfId="0" applyNumberFormat="1" applyFont="1" applyFill="1" applyBorder="1" applyAlignment="1">
      <alignment horizontal="center" vertical="center"/>
    </xf>
    <xf numFmtId="164" fontId="4" fillId="6" borderId="2" xfId="0" applyNumberFormat="1" applyFont="1" applyFill="1" applyBorder="1" applyAlignment="1">
      <alignment horizontal="center" vertical="center"/>
    </xf>
    <xf numFmtId="1" fontId="4" fillId="6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8" borderId="1" xfId="0" applyFont="1" applyFill="1" applyBorder="1"/>
    <xf numFmtId="0" fontId="4" fillId="8" borderId="1" xfId="0" applyFont="1" applyFill="1" applyBorder="1" applyAlignment="1">
      <alignment horizontal="center"/>
    </xf>
    <xf numFmtId="164" fontId="4" fillId="8" borderId="1" xfId="0" applyNumberFormat="1" applyFont="1" applyFill="1" applyBorder="1"/>
    <xf numFmtId="164" fontId="4" fillId="8" borderId="1" xfId="0" applyNumberFormat="1" applyFont="1" applyFill="1" applyBorder="1" applyAlignment="1">
      <alignment horizontal="center"/>
    </xf>
    <xf numFmtId="164" fontId="4" fillId="8" borderId="3" xfId="0" applyNumberFormat="1" applyFont="1" applyFill="1" applyBorder="1" applyAlignment="1">
      <alignment horizontal="center"/>
    </xf>
    <xf numFmtId="164" fontId="4" fillId="8" borderId="3" xfId="0" applyNumberFormat="1" applyFont="1" applyFill="1" applyBorder="1" applyAlignment="1">
      <alignment horizontal="center" vertical="center" wrapText="1"/>
    </xf>
    <xf numFmtId="1" fontId="4" fillId="8" borderId="3" xfId="0" applyNumberFormat="1" applyFont="1" applyFill="1" applyBorder="1" applyAlignment="1">
      <alignment horizontal="center" vertical="center"/>
    </xf>
    <xf numFmtId="164" fontId="4" fillId="8" borderId="4" xfId="0" applyNumberFormat="1" applyFont="1" applyFill="1" applyBorder="1" applyAlignment="1">
      <alignment horizontal="center"/>
    </xf>
    <xf numFmtId="164" fontId="4" fillId="8" borderId="4" xfId="0" applyNumberFormat="1" applyFont="1" applyFill="1" applyBorder="1" applyAlignment="1">
      <alignment horizontal="center" vertical="center"/>
    </xf>
    <xf numFmtId="1" fontId="4" fillId="8" borderId="4" xfId="0" applyNumberFormat="1" applyFont="1" applyFill="1" applyBorder="1" applyAlignment="1">
      <alignment horizontal="center" vertical="center"/>
    </xf>
    <xf numFmtId="164" fontId="4" fillId="8" borderId="2" xfId="0" applyNumberFormat="1" applyFont="1" applyFill="1" applyBorder="1" applyAlignment="1">
      <alignment horizontal="center" vertical="center"/>
    </xf>
    <xf numFmtId="1" fontId="4" fillId="8" borderId="2" xfId="0" applyNumberFormat="1" applyFont="1" applyFill="1" applyBorder="1" applyAlignment="1">
      <alignment horizontal="center" vertical="center"/>
    </xf>
    <xf numFmtId="0" fontId="4" fillId="9" borderId="1" xfId="0" applyFont="1" applyFill="1" applyBorder="1"/>
    <xf numFmtId="0" fontId="4" fillId="9" borderId="1" xfId="0" applyFont="1" applyFill="1" applyBorder="1" applyAlignment="1">
      <alignment horizontal="center"/>
    </xf>
    <xf numFmtId="164" fontId="4" fillId="9" borderId="1" xfId="0" applyNumberFormat="1" applyFont="1" applyFill="1" applyBorder="1"/>
    <xf numFmtId="164" fontId="4" fillId="9" borderId="1" xfId="0" applyNumberFormat="1" applyFont="1" applyFill="1" applyBorder="1" applyAlignment="1">
      <alignment horizontal="center"/>
    </xf>
    <xf numFmtId="164" fontId="4" fillId="9" borderId="3" xfId="0" applyNumberFormat="1" applyFont="1" applyFill="1" applyBorder="1" applyAlignment="1">
      <alignment horizontal="center"/>
    </xf>
    <xf numFmtId="164" fontId="4" fillId="9" borderId="3" xfId="0" applyNumberFormat="1" applyFont="1" applyFill="1" applyBorder="1" applyAlignment="1">
      <alignment horizontal="center" vertical="center" wrapText="1"/>
    </xf>
    <xf numFmtId="1" fontId="4" fillId="9" borderId="3" xfId="0" applyNumberFormat="1" applyFont="1" applyFill="1" applyBorder="1" applyAlignment="1">
      <alignment horizontal="center" vertical="center"/>
    </xf>
    <xf numFmtId="164" fontId="4" fillId="9" borderId="4" xfId="0" applyNumberFormat="1" applyFont="1" applyFill="1" applyBorder="1" applyAlignment="1">
      <alignment horizontal="center"/>
    </xf>
    <xf numFmtId="164" fontId="4" fillId="9" borderId="4" xfId="0" applyNumberFormat="1" applyFont="1" applyFill="1" applyBorder="1" applyAlignment="1">
      <alignment horizontal="center" vertical="center"/>
    </xf>
    <xf numFmtId="1" fontId="4" fillId="9" borderId="4" xfId="0" applyNumberFormat="1" applyFont="1" applyFill="1" applyBorder="1" applyAlignment="1">
      <alignment horizontal="center" vertical="center"/>
    </xf>
    <xf numFmtId="164" fontId="4" fillId="9" borderId="2" xfId="0" applyNumberFormat="1" applyFont="1" applyFill="1" applyBorder="1" applyAlignment="1">
      <alignment horizontal="center"/>
    </xf>
    <xf numFmtId="164" fontId="4" fillId="9" borderId="2" xfId="0" applyNumberFormat="1" applyFont="1" applyFill="1" applyBorder="1" applyAlignment="1">
      <alignment horizontal="center" vertical="center"/>
    </xf>
    <xf numFmtId="1" fontId="4" fillId="9" borderId="2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0" fontId="4" fillId="0" borderId="0" xfId="0" applyNumberFormat="1" applyFont="1"/>
    <xf numFmtId="18" fontId="4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S34"/>
  <sheetViews>
    <sheetView tabSelected="1" topLeftCell="A5" workbookViewId="0">
      <selection activeCell="B26" sqref="B26"/>
    </sheetView>
  </sheetViews>
  <sheetFormatPr baseColWidth="10" defaultColWidth="8.83203125" defaultRowHeight="25" customHeight="1" x14ac:dyDescent="0"/>
  <cols>
    <col min="1" max="1" width="3.6640625" style="5" customWidth="1"/>
    <col min="2" max="2" width="44.33203125" style="5" bestFit="1" customWidth="1"/>
    <col min="3" max="3" width="31" style="5" customWidth="1"/>
    <col min="4" max="4" width="8.83203125" style="5"/>
    <col min="5" max="5" width="8.83203125" style="56"/>
    <col min="6" max="11" width="8.83203125" style="5"/>
    <col min="12" max="12" width="25.33203125" style="5" customWidth="1"/>
    <col min="13" max="13" width="17.5" style="5" customWidth="1"/>
    <col min="14" max="14" width="15.1640625" style="5" customWidth="1"/>
    <col min="15" max="16384" width="8.83203125" style="5"/>
  </cols>
  <sheetData>
    <row r="1" spans="2:15" ht="53" customHeight="1">
      <c r="B1" s="1" t="s">
        <v>39</v>
      </c>
      <c r="C1" s="1" t="s">
        <v>34</v>
      </c>
      <c r="D1" s="1" t="s">
        <v>34</v>
      </c>
      <c r="E1" s="1" t="s">
        <v>33</v>
      </c>
      <c r="F1" s="2" t="s">
        <v>35</v>
      </c>
      <c r="G1" s="3" t="s">
        <v>36</v>
      </c>
      <c r="H1" s="4" t="s">
        <v>37</v>
      </c>
      <c r="I1" s="3" t="s">
        <v>38</v>
      </c>
      <c r="J1" s="3" t="s">
        <v>41</v>
      </c>
      <c r="K1" s="3" t="s">
        <v>42</v>
      </c>
      <c r="L1" s="3" t="s">
        <v>40</v>
      </c>
      <c r="M1" s="3" t="s">
        <v>43</v>
      </c>
      <c r="N1" s="3" t="s">
        <v>45</v>
      </c>
      <c r="O1" s="3" t="s">
        <v>46</v>
      </c>
    </row>
    <row r="2" spans="2:15" ht="25" customHeight="1">
      <c r="B2" s="6" t="s">
        <v>7</v>
      </c>
      <c r="C2" s="6" t="s">
        <v>19</v>
      </c>
      <c r="D2" s="7">
        <v>1</v>
      </c>
      <c r="E2" s="7">
        <v>1</v>
      </c>
      <c r="F2" s="8">
        <v>16.597000000000001</v>
      </c>
      <c r="G2" s="7" t="s">
        <v>20</v>
      </c>
      <c r="H2" s="9" t="s">
        <v>10</v>
      </c>
      <c r="I2" s="10">
        <v>18.011714285714287</v>
      </c>
      <c r="J2" s="8"/>
      <c r="K2" s="8"/>
      <c r="L2" s="8"/>
      <c r="M2" s="11" t="s">
        <v>44</v>
      </c>
      <c r="N2" s="12">
        <v>6</v>
      </c>
      <c r="O2" s="12">
        <f>3*3</f>
        <v>9</v>
      </c>
    </row>
    <row r="3" spans="2:15" ht="25" customHeight="1">
      <c r="B3" s="13" t="s">
        <v>7</v>
      </c>
      <c r="C3" s="13" t="s">
        <v>21</v>
      </c>
      <c r="D3" s="14">
        <v>2</v>
      </c>
      <c r="E3" s="14">
        <v>2</v>
      </c>
      <c r="F3" s="15">
        <v>20.085999999999999</v>
      </c>
      <c r="G3" s="14" t="s">
        <v>20</v>
      </c>
      <c r="H3" s="16">
        <v>19.085999999999999</v>
      </c>
      <c r="I3" s="17">
        <v>20.085999999999999</v>
      </c>
      <c r="J3" s="15">
        <f t="shared" ref="J3:J11" si="0">F3-F2</f>
        <v>3.4889999999999972</v>
      </c>
      <c r="K3" s="15"/>
      <c r="L3" s="15"/>
      <c r="M3" s="18"/>
      <c r="N3" s="19"/>
      <c r="O3" s="19"/>
    </row>
    <row r="4" spans="2:15" ht="69" customHeight="1">
      <c r="B4" s="13" t="s">
        <v>8</v>
      </c>
      <c r="C4" s="13" t="s">
        <v>22</v>
      </c>
      <c r="D4" s="14">
        <v>3</v>
      </c>
      <c r="E4" s="14">
        <v>2</v>
      </c>
      <c r="F4" s="15">
        <v>21.382999999999999</v>
      </c>
      <c r="G4" s="14" t="s">
        <v>23</v>
      </c>
      <c r="H4" s="16">
        <v>20.382999999999999</v>
      </c>
      <c r="I4" s="17">
        <v>21.500714285714285</v>
      </c>
      <c r="J4" s="15"/>
      <c r="K4" s="15">
        <f>F4-F3</f>
        <v>1.2970000000000006</v>
      </c>
      <c r="L4" s="15">
        <f>F4-F3</f>
        <v>1.2970000000000006</v>
      </c>
      <c r="M4" s="20"/>
      <c r="N4" s="21"/>
      <c r="O4" s="21"/>
    </row>
    <row r="5" spans="2:15" ht="25" customHeight="1">
      <c r="B5" s="22" t="s">
        <v>7</v>
      </c>
      <c r="C5" s="22" t="s">
        <v>24</v>
      </c>
      <c r="D5" s="23">
        <v>4</v>
      </c>
      <c r="E5" s="23">
        <v>3</v>
      </c>
      <c r="F5" s="24">
        <v>22.524000000000001</v>
      </c>
      <c r="G5" s="23" t="s">
        <v>20</v>
      </c>
      <c r="H5" s="25">
        <v>21.524000000000001</v>
      </c>
      <c r="I5" s="26">
        <v>22.524000000000001</v>
      </c>
      <c r="J5" s="24">
        <f t="shared" si="0"/>
        <v>1.1410000000000018</v>
      </c>
      <c r="K5" s="24"/>
      <c r="L5" s="24">
        <f>F5-F4</f>
        <v>1.1410000000000018</v>
      </c>
      <c r="M5" s="27" t="s">
        <v>47</v>
      </c>
      <c r="N5" s="28">
        <v>6</v>
      </c>
      <c r="O5" s="28">
        <v>6</v>
      </c>
    </row>
    <row r="6" spans="2:15" ht="71" customHeight="1">
      <c r="B6" s="22" t="s">
        <v>9</v>
      </c>
      <c r="C6" s="22" t="s">
        <v>25</v>
      </c>
      <c r="D6" s="23">
        <v>5</v>
      </c>
      <c r="E6" s="23">
        <v>3</v>
      </c>
      <c r="F6" s="24">
        <v>23.143999999999998</v>
      </c>
      <c r="G6" s="23" t="s">
        <v>20</v>
      </c>
      <c r="H6" s="25">
        <v>21.524000000000001</v>
      </c>
      <c r="I6" s="26">
        <v>23.938714285714287</v>
      </c>
      <c r="J6" s="24"/>
      <c r="K6" s="24">
        <f>F6-F5</f>
        <v>0.61999999999999744</v>
      </c>
      <c r="L6" s="24">
        <f>F6-F5</f>
        <v>0.61999999999999744</v>
      </c>
      <c r="M6" s="29"/>
      <c r="N6" s="30"/>
      <c r="O6" s="30"/>
    </row>
    <row r="7" spans="2:15" ht="25" customHeight="1">
      <c r="B7" s="31" t="s">
        <v>6</v>
      </c>
      <c r="C7" s="31" t="s">
        <v>26</v>
      </c>
      <c r="D7" s="32">
        <v>6</v>
      </c>
      <c r="E7" s="32">
        <v>4</v>
      </c>
      <c r="F7" s="33">
        <v>24</v>
      </c>
      <c r="G7" s="32" t="s">
        <v>23</v>
      </c>
      <c r="H7" s="34">
        <v>23</v>
      </c>
      <c r="I7" s="35">
        <v>24</v>
      </c>
      <c r="J7" s="33">
        <f t="shared" si="0"/>
        <v>0.85600000000000165</v>
      </c>
      <c r="K7" s="33"/>
      <c r="L7" s="33"/>
      <c r="M7" s="36" t="s">
        <v>48</v>
      </c>
      <c r="N7" s="37">
        <v>6</v>
      </c>
      <c r="O7" s="37">
        <f>2*6</f>
        <v>12</v>
      </c>
    </row>
    <row r="8" spans="2:15" ht="25" customHeight="1">
      <c r="B8" s="38" t="s">
        <v>5</v>
      </c>
      <c r="C8" s="38" t="s">
        <v>27</v>
      </c>
      <c r="D8" s="32">
        <v>7</v>
      </c>
      <c r="E8" s="32">
        <v>4</v>
      </c>
      <c r="F8" s="33">
        <v>24</v>
      </c>
      <c r="G8" s="32" t="s">
        <v>23</v>
      </c>
      <c r="H8" s="34">
        <v>23</v>
      </c>
      <c r="I8" s="35"/>
      <c r="J8" s="33"/>
      <c r="K8" s="33"/>
      <c r="L8" s="33">
        <f>F8-F7</f>
        <v>0</v>
      </c>
      <c r="M8" s="39"/>
      <c r="N8" s="40"/>
      <c r="O8" s="40"/>
    </row>
    <row r="9" spans="2:15" ht="25" customHeight="1">
      <c r="B9" s="31" t="s">
        <v>15</v>
      </c>
      <c r="C9" s="31" t="s">
        <v>28</v>
      </c>
      <c r="D9" s="32">
        <v>8</v>
      </c>
      <c r="E9" s="32">
        <v>4</v>
      </c>
      <c r="F9" s="33">
        <v>24</v>
      </c>
      <c r="G9" s="32" t="s">
        <v>23</v>
      </c>
      <c r="H9" s="34">
        <v>23</v>
      </c>
      <c r="I9" s="35"/>
      <c r="J9" s="33"/>
      <c r="K9" s="33"/>
      <c r="L9" s="33">
        <f>F9-F8</f>
        <v>0</v>
      </c>
      <c r="M9" s="39"/>
      <c r="N9" s="40"/>
      <c r="O9" s="40"/>
    </row>
    <row r="10" spans="2:15" ht="25" customHeight="1">
      <c r="B10" s="41" t="s">
        <v>0</v>
      </c>
      <c r="C10" s="41" t="s">
        <v>29</v>
      </c>
      <c r="D10" s="32">
        <v>9</v>
      </c>
      <c r="E10" s="32">
        <v>4</v>
      </c>
      <c r="F10" s="33">
        <v>24.9</v>
      </c>
      <c r="G10" s="32" t="s">
        <v>23</v>
      </c>
      <c r="H10" s="34">
        <v>23.9</v>
      </c>
      <c r="I10" s="35">
        <v>25.414714285714286</v>
      </c>
      <c r="J10" s="33"/>
      <c r="K10" s="33">
        <f>F10-F7</f>
        <v>0.89999999999999858</v>
      </c>
      <c r="L10" s="33">
        <f>F10-F9</f>
        <v>0.89999999999999858</v>
      </c>
      <c r="M10" s="42"/>
      <c r="N10" s="43"/>
      <c r="O10" s="43"/>
    </row>
    <row r="11" spans="2:15" ht="25" customHeight="1">
      <c r="B11" s="44" t="s">
        <v>15</v>
      </c>
      <c r="C11" s="44" t="s">
        <v>30</v>
      </c>
      <c r="D11" s="45">
        <v>10</v>
      </c>
      <c r="E11" s="45">
        <v>5</v>
      </c>
      <c r="F11" s="46">
        <v>25.5</v>
      </c>
      <c r="G11" s="45" t="s">
        <v>23</v>
      </c>
      <c r="H11" s="47">
        <v>24.5</v>
      </c>
      <c r="I11" s="48">
        <v>25.5</v>
      </c>
      <c r="J11" s="46">
        <f t="shared" si="0"/>
        <v>0.60000000000000142</v>
      </c>
      <c r="K11" s="46"/>
      <c r="L11" s="46"/>
      <c r="M11" s="49" t="s">
        <v>49</v>
      </c>
      <c r="N11" s="50">
        <v>6</v>
      </c>
      <c r="O11" s="50">
        <f>3*3</f>
        <v>9</v>
      </c>
    </row>
    <row r="12" spans="2:15" ht="25" customHeight="1">
      <c r="B12" s="51" t="s">
        <v>8</v>
      </c>
      <c r="C12" s="51" t="s">
        <v>31</v>
      </c>
      <c r="D12" s="45">
        <v>11</v>
      </c>
      <c r="E12" s="45">
        <v>5</v>
      </c>
      <c r="F12" s="46">
        <v>26</v>
      </c>
      <c r="G12" s="45" t="s">
        <v>23</v>
      </c>
      <c r="H12" s="47">
        <v>25</v>
      </c>
      <c r="I12" s="48"/>
      <c r="J12" s="46"/>
      <c r="K12" s="46"/>
      <c r="L12" s="46">
        <f>F12-F11</f>
        <v>0.5</v>
      </c>
      <c r="M12" s="52"/>
      <c r="N12" s="53"/>
      <c r="O12" s="53"/>
    </row>
    <row r="13" spans="2:15" ht="25" customHeight="1">
      <c r="B13" s="44" t="s">
        <v>16</v>
      </c>
      <c r="C13" s="44" t="s">
        <v>32</v>
      </c>
      <c r="D13" s="45">
        <v>12</v>
      </c>
      <c r="E13" s="45">
        <v>5</v>
      </c>
      <c r="F13" s="46">
        <v>26.5</v>
      </c>
      <c r="G13" s="45" t="s">
        <v>23</v>
      </c>
      <c r="H13" s="47">
        <v>25.5</v>
      </c>
      <c r="I13" s="48"/>
      <c r="J13" s="46"/>
      <c r="K13" s="46">
        <f>F13-F11</f>
        <v>1</v>
      </c>
      <c r="L13" s="46">
        <f>F13-F12</f>
        <v>0.5</v>
      </c>
      <c r="M13" s="54"/>
      <c r="N13" s="55"/>
      <c r="O13" s="55"/>
    </row>
    <row r="14" spans="2:15" ht="25" customHeight="1">
      <c r="E14" s="5"/>
      <c r="F14" s="56"/>
      <c r="M14" s="57"/>
      <c r="N14" s="57"/>
      <c r="O14" s="57"/>
    </row>
    <row r="15" spans="2:15" ht="25" customHeight="1">
      <c r="B15" s="58" t="s">
        <v>1</v>
      </c>
      <c r="C15" s="59" t="s">
        <v>3</v>
      </c>
      <c r="D15" s="59">
        <v>13</v>
      </c>
      <c r="E15" s="59" t="s">
        <v>11</v>
      </c>
      <c r="F15" s="60">
        <v>18</v>
      </c>
      <c r="G15" s="59" t="s">
        <v>23</v>
      </c>
      <c r="H15" s="61">
        <f>F15-1</f>
        <v>17</v>
      </c>
      <c r="I15" s="62"/>
      <c r="J15" s="61"/>
      <c r="K15" s="61"/>
      <c r="L15" s="61"/>
      <c r="M15" s="63" t="s">
        <v>50</v>
      </c>
      <c r="N15" s="64">
        <v>6</v>
      </c>
      <c r="O15" s="64">
        <f>2*6</f>
        <v>12</v>
      </c>
    </row>
    <row r="16" spans="2:15" ht="25" customHeight="1">
      <c r="B16" s="58" t="s">
        <v>1</v>
      </c>
      <c r="C16" s="59" t="s">
        <v>4</v>
      </c>
      <c r="D16" s="59">
        <v>14</v>
      </c>
      <c r="E16" s="59" t="s">
        <v>11</v>
      </c>
      <c r="F16" s="60">
        <v>18</v>
      </c>
      <c r="G16" s="59" t="s">
        <v>23</v>
      </c>
      <c r="H16" s="61">
        <f t="shared" ref="H16:H21" si="1">F16-1</f>
        <v>17</v>
      </c>
      <c r="I16" s="65"/>
      <c r="J16" s="61"/>
      <c r="K16" s="61"/>
      <c r="L16" s="61">
        <f>F16-F15</f>
        <v>0</v>
      </c>
      <c r="M16" s="66"/>
      <c r="N16" s="67"/>
      <c r="O16" s="67"/>
    </row>
    <row r="17" spans="2:19" ht="25" customHeight="1">
      <c r="B17" s="58" t="s">
        <v>1</v>
      </c>
      <c r="C17" s="59" t="s">
        <v>12</v>
      </c>
      <c r="D17" s="59">
        <v>15</v>
      </c>
      <c r="E17" s="59" t="s">
        <v>11</v>
      </c>
      <c r="F17" s="60">
        <v>18.2</v>
      </c>
      <c r="G17" s="59" t="s">
        <v>23</v>
      </c>
      <c r="H17" s="61">
        <f t="shared" si="1"/>
        <v>17.2</v>
      </c>
      <c r="I17" s="65"/>
      <c r="J17" s="61"/>
      <c r="K17" s="61"/>
      <c r="L17" s="61">
        <f>F17-F16</f>
        <v>0.19999999999999929</v>
      </c>
      <c r="M17" s="66"/>
      <c r="N17" s="67"/>
      <c r="O17" s="67"/>
    </row>
    <row r="18" spans="2:19" ht="25" customHeight="1">
      <c r="B18" s="58" t="s">
        <v>1</v>
      </c>
      <c r="C18" s="59" t="s">
        <v>14</v>
      </c>
      <c r="D18" s="59">
        <v>16</v>
      </c>
      <c r="E18" s="59" t="s">
        <v>11</v>
      </c>
      <c r="F18" s="60">
        <v>19</v>
      </c>
      <c r="G18" s="59" t="s">
        <v>23</v>
      </c>
      <c r="H18" s="61">
        <f t="shared" si="1"/>
        <v>18</v>
      </c>
      <c r="I18" s="65"/>
      <c r="J18" s="61"/>
      <c r="K18" s="61">
        <f>F18-F15</f>
        <v>1</v>
      </c>
      <c r="L18" s="61">
        <f>F18-F17</f>
        <v>0.80000000000000071</v>
      </c>
      <c r="M18" s="68"/>
      <c r="N18" s="69"/>
      <c r="O18" s="69"/>
    </row>
    <row r="19" spans="2:19" ht="25" customHeight="1">
      <c r="B19" s="70" t="s">
        <v>1</v>
      </c>
      <c r="C19" s="71" t="s">
        <v>13</v>
      </c>
      <c r="D19" s="71">
        <v>17</v>
      </c>
      <c r="E19" s="71" t="s">
        <v>18</v>
      </c>
      <c r="F19" s="72">
        <v>20.8</v>
      </c>
      <c r="G19" s="71" t="s">
        <v>23</v>
      </c>
      <c r="H19" s="73">
        <f t="shared" si="1"/>
        <v>19.8</v>
      </c>
      <c r="I19" s="74"/>
      <c r="J19" s="73">
        <f>F19-F18</f>
        <v>1.8000000000000007</v>
      </c>
      <c r="K19" s="73"/>
      <c r="L19" s="73"/>
      <c r="M19" s="75" t="s">
        <v>51</v>
      </c>
      <c r="N19" s="76">
        <v>6</v>
      </c>
      <c r="O19" s="76">
        <f>3*3</f>
        <v>9</v>
      </c>
    </row>
    <row r="20" spans="2:19" ht="25" customHeight="1">
      <c r="B20" s="70" t="s">
        <v>1</v>
      </c>
      <c r="C20" s="71" t="s">
        <v>17</v>
      </c>
      <c r="D20" s="71">
        <v>18</v>
      </c>
      <c r="E20" s="71" t="s">
        <v>18</v>
      </c>
      <c r="F20" s="72">
        <v>21.99</v>
      </c>
      <c r="G20" s="71" t="s">
        <v>23</v>
      </c>
      <c r="H20" s="73">
        <f t="shared" si="1"/>
        <v>20.99</v>
      </c>
      <c r="I20" s="77"/>
      <c r="J20" s="73"/>
      <c r="K20" s="73"/>
      <c r="L20" s="73">
        <f>F20-F19</f>
        <v>1.1899999999999977</v>
      </c>
      <c r="M20" s="78"/>
      <c r="N20" s="79"/>
      <c r="O20" s="79"/>
    </row>
    <row r="21" spans="2:19" ht="49" customHeight="1">
      <c r="B21" s="70" t="s">
        <v>1</v>
      </c>
      <c r="C21" s="71" t="s">
        <v>2</v>
      </c>
      <c r="D21" s="71">
        <v>19</v>
      </c>
      <c r="E21" s="71" t="s">
        <v>18</v>
      </c>
      <c r="F21" s="72">
        <v>22.5</v>
      </c>
      <c r="G21" s="71" t="s">
        <v>23</v>
      </c>
      <c r="H21" s="73">
        <f t="shared" si="1"/>
        <v>21.5</v>
      </c>
      <c r="I21" s="80"/>
      <c r="J21" s="73"/>
      <c r="K21" s="73">
        <f>F21-F19</f>
        <v>1.6999999999999993</v>
      </c>
      <c r="L21" s="73">
        <f>F21-F20</f>
        <v>0.51000000000000156</v>
      </c>
      <c r="M21" s="81"/>
      <c r="N21" s="82"/>
      <c r="O21" s="82"/>
    </row>
    <row r="22" spans="2:19" ht="25" customHeight="1">
      <c r="M22" s="5" t="s">
        <v>52</v>
      </c>
      <c r="N22" s="83">
        <f>SUM(O2:O21)</f>
        <v>57</v>
      </c>
    </row>
    <row r="23" spans="2:19" ht="25" customHeight="1">
      <c r="D23" s="5" t="s">
        <v>56</v>
      </c>
      <c r="E23" s="5"/>
      <c r="G23" s="84">
        <f>$N$22/7</f>
        <v>8.1428571428571423</v>
      </c>
      <c r="H23" s="5" t="s">
        <v>57</v>
      </c>
    </row>
    <row r="24" spans="2:19" ht="25" customHeight="1">
      <c r="D24" s="5" t="s">
        <v>58</v>
      </c>
      <c r="E24" s="5"/>
      <c r="G24" s="85">
        <v>0.25</v>
      </c>
      <c r="H24" s="5" t="s">
        <v>57</v>
      </c>
      <c r="K24" s="5" t="s">
        <v>54</v>
      </c>
      <c r="M24" s="86">
        <v>0.35416666666666669</v>
      </c>
      <c r="N24" s="86">
        <v>0.33333333333333331</v>
      </c>
    </row>
    <row r="25" spans="2:19" ht="25" customHeight="1">
      <c r="D25" s="5" t="s">
        <v>55</v>
      </c>
      <c r="E25" s="5"/>
      <c r="G25" s="85">
        <v>1.25</v>
      </c>
      <c r="H25" s="5" t="s">
        <v>59</v>
      </c>
      <c r="K25" s="5" t="s">
        <v>61</v>
      </c>
      <c r="M25" s="87">
        <v>0.75694444444444453</v>
      </c>
      <c r="N25" s="87">
        <v>0.73611111111111116</v>
      </c>
    </row>
    <row r="26" spans="2:19" ht="25" customHeight="1">
      <c r="D26" s="5" t="s">
        <v>60</v>
      </c>
      <c r="E26" s="5"/>
      <c r="G26" s="85">
        <f>SUM(G23:G25)</f>
        <v>9.6428571428571423</v>
      </c>
      <c r="H26" s="5" t="s">
        <v>57</v>
      </c>
      <c r="K26" s="5" t="s">
        <v>62</v>
      </c>
      <c r="M26" s="87">
        <v>0.73263888888888884</v>
      </c>
      <c r="N26" s="87">
        <v>0.71180555555555547</v>
      </c>
    </row>
    <row r="27" spans="2:19" ht="25" customHeight="1">
      <c r="E27" s="5"/>
    </row>
    <row r="28" spans="2:19" ht="25" customHeight="1">
      <c r="D28" s="5" t="s">
        <v>53</v>
      </c>
      <c r="E28" s="5"/>
      <c r="G28" s="84">
        <f>$N$22/7.5</f>
        <v>7.6</v>
      </c>
      <c r="H28" s="5" t="s">
        <v>57</v>
      </c>
    </row>
    <row r="29" spans="2:19" ht="25" customHeight="1">
      <c r="D29" s="5" t="s">
        <v>58</v>
      </c>
      <c r="E29" s="5"/>
      <c r="G29" s="85">
        <v>0.25</v>
      </c>
      <c r="H29" s="5" t="s">
        <v>57</v>
      </c>
    </row>
    <row r="30" spans="2:19" ht="25" customHeight="1">
      <c r="D30" s="5" t="s">
        <v>55</v>
      </c>
      <c r="E30" s="5"/>
      <c r="G30" s="85">
        <v>1.25</v>
      </c>
      <c r="H30" s="5" t="s">
        <v>59</v>
      </c>
      <c r="Q30" s="86"/>
      <c r="S30" s="86"/>
    </row>
    <row r="31" spans="2:19" ht="25" customHeight="1">
      <c r="D31" s="5" t="s">
        <v>60</v>
      </c>
      <c r="E31" s="5"/>
      <c r="G31" s="85">
        <f>SUM(G28:G30)</f>
        <v>9.1</v>
      </c>
      <c r="H31" s="5" t="s">
        <v>57</v>
      </c>
      <c r="N31" s="84"/>
    </row>
    <row r="32" spans="2:19" ht="25" customHeight="1">
      <c r="N32" s="85"/>
    </row>
    <row r="33" spans="14:14" ht="25" customHeight="1">
      <c r="N33" s="85"/>
    </row>
    <row r="34" spans="14:14" ht="25" customHeight="1">
      <c r="N34" s="85"/>
    </row>
  </sheetData>
  <mergeCells count="18">
    <mergeCell ref="M2:M4"/>
    <mergeCell ref="N2:N4"/>
    <mergeCell ref="O2:O4"/>
    <mergeCell ref="M5:M6"/>
    <mergeCell ref="M7:M10"/>
    <mergeCell ref="N7:N10"/>
    <mergeCell ref="N5:N6"/>
    <mergeCell ref="M11:M13"/>
    <mergeCell ref="N19:N21"/>
    <mergeCell ref="M19:M21"/>
    <mergeCell ref="M15:M18"/>
    <mergeCell ref="N15:N18"/>
    <mergeCell ref="N11:N13"/>
    <mergeCell ref="O19:O21"/>
    <mergeCell ref="O15:O18"/>
    <mergeCell ref="O11:O13"/>
    <mergeCell ref="O7:O10"/>
    <mergeCell ref="O5:O6"/>
  </mergeCells>
  <phoneticPr fontId="2" type="noConversion"/>
  <pageMargins left="0.70000000000000007" right="0.70000000000000007" top="0.75000000000000011" bottom="0.75000000000000011" header="0.30000000000000004" footer="0.30000000000000004"/>
  <pageSetup paperSize="9" scale="53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Div Split with teams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Mellon</dc:creator>
  <cp:lastModifiedBy>jennifer crane</cp:lastModifiedBy>
  <cp:lastPrinted>2018-11-08T09:48:11Z</cp:lastPrinted>
  <dcterms:created xsi:type="dcterms:W3CDTF">2018-10-29T00:18:13Z</dcterms:created>
  <dcterms:modified xsi:type="dcterms:W3CDTF">2018-11-08T09:49:00Z</dcterms:modified>
</cp:coreProperties>
</file>