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FPDC\"/>
    </mc:Choice>
  </mc:AlternateContent>
  <xr:revisionPtr revIDLastSave="0" documentId="8_{8C698113-B629-8347-8271-A655B82B3178}" xr6:coauthVersionLast="47" xr6:coauthVersionMax="47" xr10:uidLastSave="{00000000-0000-0000-0000-000000000000}"/>
  <bookViews>
    <workbookView xWindow="-120" yWindow="-120" windowWidth="29040" windowHeight="15840" xr2:uid="{9175D709-FD45-408E-AB39-EEA055A50D0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31" i="1"/>
  <c r="M60" i="1"/>
  <c r="A48" i="1"/>
  <c r="K48" i="1"/>
  <c r="L48" i="1"/>
  <c r="A53" i="1"/>
  <c r="A38" i="1"/>
  <c r="M62" i="1"/>
  <c r="M53" i="1"/>
  <c r="A46" i="1"/>
  <c r="A40" i="1"/>
  <c r="A31" i="1"/>
  <c r="M24" i="1"/>
  <c r="A62" i="1"/>
  <c r="A55" i="1"/>
  <c r="M48" i="1"/>
  <c r="M40" i="1"/>
  <c r="M33" i="1"/>
  <c r="A26" i="1"/>
  <c r="A60" i="1"/>
  <c r="M55" i="1"/>
  <c r="M46" i="1"/>
  <c r="M38" i="1"/>
  <c r="A33" i="1"/>
  <c r="A24" i="1"/>
  <c r="E46" i="1"/>
  <c r="F46" i="1"/>
  <c r="D55" i="1"/>
  <c r="E60" i="1"/>
  <c r="F60" i="1"/>
  <c r="K60" i="1"/>
  <c r="L60" i="1"/>
  <c r="K53" i="1"/>
  <c r="L53" i="1"/>
  <c r="K33" i="1"/>
  <c r="L33" i="1"/>
  <c r="J24" i="1"/>
  <c r="K31" i="1"/>
  <c r="L31" i="1"/>
  <c r="J48" i="1"/>
  <c r="E38" i="1"/>
  <c r="F38" i="1"/>
  <c r="K46" i="1"/>
  <c r="L46" i="1"/>
  <c r="D38" i="1"/>
  <c r="J26" i="1"/>
  <c r="J62" i="1"/>
  <c r="D53" i="1"/>
  <c r="E53" i="1"/>
  <c r="F53" i="1"/>
  <c r="J53" i="1"/>
  <c r="E40" i="1"/>
  <c r="F40" i="1"/>
  <c r="E31" i="1"/>
  <c r="F31" i="1"/>
  <c r="D31" i="1"/>
  <c r="J31" i="1"/>
  <c r="K62" i="1"/>
  <c r="L62" i="1"/>
  <c r="D62" i="1"/>
  <c r="E62" i="1"/>
  <c r="F62" i="1"/>
  <c r="E55" i="1"/>
  <c r="F55" i="1"/>
  <c r="D48" i="1"/>
  <c r="E48" i="1"/>
  <c r="F48" i="1"/>
  <c r="D40" i="1"/>
  <c r="J40" i="1"/>
  <c r="K40" i="1"/>
  <c r="L40" i="1"/>
  <c r="E33" i="1"/>
  <c r="F33" i="1"/>
  <c r="K55" i="1"/>
  <c r="L55" i="1"/>
  <c r="K38" i="1"/>
  <c r="L38" i="1"/>
  <c r="D33" i="1"/>
  <c r="K26" i="1"/>
  <c r="L26" i="1"/>
  <c r="E26" i="1"/>
  <c r="F26" i="1"/>
  <c r="D26" i="1"/>
  <c r="K24" i="1"/>
  <c r="L24" i="1"/>
  <c r="E24" i="1"/>
  <c r="F24" i="1"/>
  <c r="D24" i="1"/>
  <c r="D60" i="1"/>
  <c r="J38" i="1"/>
  <c r="J60" i="1"/>
  <c r="J55" i="1"/>
  <c r="J46" i="1"/>
  <c r="D46" i="1"/>
  <c r="J33" i="1"/>
</calcChain>
</file>

<file path=xl/sharedStrings.xml><?xml version="1.0" encoding="utf-8"?>
<sst xmlns="http://schemas.openxmlformats.org/spreadsheetml/2006/main" count="112" uniqueCount="58">
  <si>
    <t>Pack Up</t>
  </si>
  <si>
    <t>vs</t>
  </si>
  <si>
    <t>HC</t>
  </si>
  <si>
    <t>Race</t>
  </si>
  <si>
    <t>Time</t>
  </si>
  <si>
    <t>LEFT</t>
  </si>
  <si>
    <t>RIGHT</t>
  </si>
  <si>
    <t>12:10pm</t>
  </si>
  <si>
    <t>Minor B/O</t>
  </si>
  <si>
    <t>Break-Outs</t>
  </si>
  <si>
    <t>Major B/O</t>
  </si>
  <si>
    <t>Judge's Briefing</t>
  </si>
  <si>
    <t>Training in the Ring</t>
  </si>
  <si>
    <t>12 noon</t>
  </si>
  <si>
    <t>12:30pm</t>
  </si>
  <si>
    <t>Legs 11</t>
  </si>
  <si>
    <t>12:20pm</t>
  </si>
  <si>
    <t>LUNCH</t>
  </si>
  <si>
    <t>Maximum number of heats per team</t>
  </si>
  <si>
    <t>Minimum number of heats per team</t>
  </si>
  <si>
    <t>Measuring, Vetting and Wrapping</t>
  </si>
  <si>
    <t>10:45am</t>
  </si>
  <si>
    <t>10:15am</t>
  </si>
  <si>
    <t>SUNDAY</t>
  </si>
  <si>
    <t>11:30am</t>
  </si>
  <si>
    <t>12:40pm</t>
  </si>
  <si>
    <t>1:55pm</t>
  </si>
  <si>
    <t>2:05pm</t>
  </si>
  <si>
    <t>2:15pm</t>
  </si>
  <si>
    <t>3:00pm</t>
  </si>
  <si>
    <t>1:30pm</t>
  </si>
  <si>
    <t>1:40pm</t>
  </si>
  <si>
    <t>Magical Pearl</t>
  </si>
  <si>
    <t>WE REMEMBER THEM - SOLDIER and CANINE Competition - Sun 26th April 2026</t>
  </si>
  <si>
    <t>8:00am</t>
  </si>
  <si>
    <t>Set-Up</t>
  </si>
  <si>
    <t>9.00am - 10.00am</t>
  </si>
  <si>
    <t>11:10am</t>
  </si>
  <si>
    <t>11.20am</t>
  </si>
  <si>
    <t>11:40am</t>
  </si>
  <si>
    <t>12:50pm</t>
  </si>
  <si>
    <t>1:10pm</t>
  </si>
  <si>
    <t>2:25pm</t>
  </si>
  <si>
    <t>2:35pm</t>
  </si>
  <si>
    <t>2:45pm</t>
  </si>
  <si>
    <t>3:10pm</t>
  </si>
  <si>
    <t>3:25pm</t>
  </si>
  <si>
    <t>3:35pm</t>
  </si>
  <si>
    <t>3:50pm</t>
  </si>
  <si>
    <t>CLUB TRAINING - Beginners Only</t>
  </si>
  <si>
    <t>Timetable  - Sun 26th April 2026</t>
  </si>
  <si>
    <t>James Reyne</t>
  </si>
  <si>
    <t>James Reyne = River, Solo &amp; Tuna</t>
  </si>
  <si>
    <t>Short &amp; Spicy = Arite &amp; Gretel</t>
  </si>
  <si>
    <t>Legs 11 = Cosmo &amp; Bella</t>
  </si>
  <si>
    <t>Magical Pearl = Ronnie &amp; Oakley</t>
  </si>
  <si>
    <t>Short&amp;Spicy</t>
  </si>
  <si>
    <t>RACING = Best of Five Heats, Handicap, 2 minute warm-up, Two Round Robins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</si>
</sst>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20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1" fillId="7" borderId="0" xfId="0" applyFont="1" applyFill="1"/>
    <xf numFmtId="0" fontId="1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4" xfId="0" applyFont="1" applyFill="1" applyBorder="1"/>
    <xf numFmtId="0" fontId="1" fillId="9" borderId="5" xfId="0" applyFont="1" applyFill="1" applyBorder="1" applyAlignment="1">
      <alignment horizontal="center" vertical="center"/>
    </xf>
    <xf numFmtId="0" fontId="1" fillId="9" borderId="5" xfId="0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1" fillId="9" borderId="8" xfId="0" applyFont="1" applyFill="1" applyBorder="1" applyAlignment="1">
      <alignment horizontal="center" vertical="center"/>
    </xf>
    <xf numFmtId="0" fontId="1" fillId="9" borderId="8" xfId="0" applyFont="1" applyFill="1" applyBorder="1"/>
    <xf numFmtId="0" fontId="1" fillId="9" borderId="9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/>
    <xf numFmtId="20" fontId="1" fillId="8" borderId="1" xfId="0" applyNumberFormat="1" applyFont="1" applyFill="1" applyBorder="1"/>
    <xf numFmtId="0" fontId="2" fillId="6" borderId="4" xfId="0" applyFont="1" applyFill="1" applyBorder="1"/>
    <xf numFmtId="0" fontId="2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2" fillId="6" borderId="7" xfId="0" applyFont="1" applyFill="1" applyBorder="1"/>
    <xf numFmtId="0" fontId="2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1" fillId="9" borderId="5" xfId="0" applyFont="1" applyFill="1" applyBorder="1" applyAlignment="1">
      <alignment horizontal="right"/>
    </xf>
    <xf numFmtId="2" fontId="1" fillId="9" borderId="8" xfId="0" applyNumberFormat="1" applyFont="1" applyFill="1" applyBorder="1" applyAlignment="1">
      <alignment horizontal="right" vertical="center"/>
    </xf>
    <xf numFmtId="2" fontId="2" fillId="0" borderId="0" xfId="0" applyNumberFormat="1" applyFont="1"/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64" fontId="2" fillId="0" borderId="11" xfId="0" applyNumberFormat="1" applyFont="1" applyBorder="1"/>
    <xf numFmtId="0" fontId="1" fillId="0" borderId="12" xfId="0" applyFont="1" applyFill="1" applyBorder="1"/>
    <xf numFmtId="0" fontId="1" fillId="0" borderId="12" xfId="0" applyFont="1" applyFill="1" applyBorder="1" applyAlignment="1">
      <alignment horizontal="center" vertical="center"/>
    </xf>
    <xf numFmtId="2" fontId="2" fillId="0" borderId="13" xfId="0" applyNumberFormat="1" applyFont="1" applyBorder="1"/>
    <xf numFmtId="164" fontId="2" fillId="0" borderId="14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2" fontId="2" fillId="0" borderId="15" xfId="0" applyNumberFormat="1" applyFont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 vertical="center"/>
    </xf>
    <xf numFmtId="2" fontId="2" fillId="0" borderId="14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2" fontId="2" fillId="0" borderId="16" xfId="0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/>
    <xf numFmtId="2" fontId="2" fillId="0" borderId="18" xfId="0" applyNumberFormat="1" applyFont="1" applyBorder="1"/>
    <xf numFmtId="0" fontId="1" fillId="1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4668-1B96-4B7B-A961-1A3EB39D5007}">
  <sheetPr>
    <pageSetUpPr fitToPage="1"/>
  </sheetPr>
  <dimension ref="A2:N71"/>
  <sheetViews>
    <sheetView tabSelected="1" topLeftCell="A40" workbookViewId="0">
      <selection activeCell="B45" sqref="B45"/>
    </sheetView>
  </sheetViews>
  <sheetFormatPr defaultColWidth="9.14453125" defaultRowHeight="14.25" x14ac:dyDescent="0.15"/>
  <cols>
    <col min="1" max="1" width="8.33984375" style="43" customWidth="1"/>
    <col min="2" max="2" width="12.64453125" style="2" customWidth="1"/>
    <col min="3" max="3" width="11.56640625" style="42" customWidth="1"/>
    <col min="4" max="6" width="11.703125" style="5" customWidth="1"/>
    <col min="7" max="7" width="22.59765625" style="2" customWidth="1"/>
    <col min="8" max="8" width="9.14453125" style="2"/>
    <col min="9" max="9" width="22.46484375" style="2" customWidth="1"/>
    <col min="10" max="12" width="11.703125" style="1" customWidth="1"/>
    <col min="13" max="13" width="9.14453125" style="46"/>
    <col min="14" max="16384" width="9.14453125" style="2"/>
  </cols>
  <sheetData>
    <row r="2" spans="1:13" ht="25.5" x14ac:dyDescent="0.3">
      <c r="A2" s="77" t="s">
        <v>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5" spans="1:13" x14ac:dyDescent="0.15">
      <c r="B5" s="52" t="s">
        <v>34</v>
      </c>
      <c r="C5" s="53"/>
      <c r="D5" s="53"/>
      <c r="E5" s="53"/>
      <c r="F5" s="53"/>
      <c r="G5" s="52" t="s">
        <v>35</v>
      </c>
      <c r="H5" s="52"/>
      <c r="I5" s="52"/>
      <c r="J5" s="52"/>
      <c r="K5" s="52"/>
      <c r="L5" s="52"/>
    </row>
    <row r="6" spans="1:13" x14ac:dyDescent="0.15">
      <c r="B6" s="1"/>
      <c r="C6" s="5"/>
      <c r="G6" s="1"/>
      <c r="H6" s="1"/>
      <c r="I6" s="1"/>
    </row>
    <row r="7" spans="1:13" ht="29.25" customHeight="1" x14ac:dyDescent="0.15">
      <c r="B7" s="76" t="s">
        <v>36</v>
      </c>
      <c r="C7" s="54"/>
      <c r="D7" s="54"/>
      <c r="E7" s="54"/>
      <c r="F7" s="54"/>
      <c r="G7" s="54" t="s">
        <v>49</v>
      </c>
      <c r="H7" s="54"/>
      <c r="I7" s="54"/>
      <c r="J7" s="54"/>
      <c r="K7" s="54"/>
      <c r="L7" s="54"/>
    </row>
    <row r="8" spans="1:13" ht="15" thickBot="1" x14ac:dyDescent="0.2">
      <c r="B8" s="55"/>
      <c r="C8" s="56"/>
      <c r="D8" s="56"/>
      <c r="E8" s="56"/>
      <c r="F8" s="56"/>
      <c r="G8" s="55"/>
      <c r="H8" s="55"/>
      <c r="I8" s="55"/>
      <c r="J8" s="55"/>
      <c r="K8" s="55"/>
      <c r="L8" s="55"/>
    </row>
    <row r="9" spans="1:13" x14ac:dyDescent="0.15">
      <c r="A9" s="57"/>
      <c r="B9" s="58"/>
      <c r="C9" s="59"/>
      <c r="D9" s="59"/>
      <c r="E9" s="59"/>
      <c r="F9" s="59"/>
      <c r="G9" s="58"/>
      <c r="H9" s="58"/>
      <c r="I9" s="58"/>
      <c r="J9" s="58"/>
      <c r="K9" s="58"/>
      <c r="L9" s="58"/>
      <c r="M9" s="60"/>
    </row>
    <row r="10" spans="1:13" ht="25.5" x14ac:dyDescent="0.3">
      <c r="A10" s="77" t="s">
        <v>33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64"/>
    </row>
    <row r="11" spans="1:13" x14ac:dyDescent="0.15">
      <c r="A11" s="61"/>
      <c r="B11" s="62"/>
      <c r="C11" s="63"/>
      <c r="D11" s="63"/>
      <c r="E11" s="63"/>
      <c r="F11" s="63"/>
      <c r="G11" s="62"/>
      <c r="H11" s="62"/>
      <c r="I11" s="62"/>
      <c r="J11" s="62"/>
      <c r="K11" s="62"/>
      <c r="L11" s="62"/>
      <c r="M11" s="64"/>
    </row>
    <row r="12" spans="1:13" x14ac:dyDescent="0.15">
      <c r="A12" s="61"/>
      <c r="B12" s="6" t="s">
        <v>55</v>
      </c>
      <c r="C12" s="7"/>
      <c r="D12" s="7"/>
      <c r="E12" s="7"/>
      <c r="F12" s="44">
        <v>14.3</v>
      </c>
      <c r="G12" s="8"/>
      <c r="H12" s="8" t="s">
        <v>53</v>
      </c>
      <c r="I12" s="8"/>
      <c r="J12" s="8"/>
      <c r="K12" s="8">
        <v>12.5</v>
      </c>
      <c r="L12" s="9"/>
      <c r="M12" s="64"/>
    </row>
    <row r="13" spans="1:13" x14ac:dyDescent="0.15">
      <c r="A13" s="61"/>
      <c r="B13" s="10" t="s">
        <v>54</v>
      </c>
      <c r="C13" s="11"/>
      <c r="D13" s="11"/>
      <c r="E13" s="11"/>
      <c r="F13" s="45">
        <v>9.5</v>
      </c>
      <c r="G13" s="12"/>
      <c r="H13" s="12" t="s">
        <v>52</v>
      </c>
      <c r="I13" s="12"/>
      <c r="J13" s="12"/>
      <c r="K13" s="12">
        <v>10.8</v>
      </c>
      <c r="L13" s="13"/>
      <c r="M13" s="64"/>
    </row>
    <row r="14" spans="1:13" x14ac:dyDescent="0.15">
      <c r="A14" s="61"/>
      <c r="B14" s="62"/>
      <c r="C14" s="63"/>
      <c r="D14" s="63"/>
      <c r="E14" s="63"/>
      <c r="F14" s="63"/>
      <c r="G14" s="62"/>
      <c r="H14" s="62"/>
      <c r="I14" s="62"/>
      <c r="J14" s="62"/>
      <c r="K14" s="62"/>
      <c r="L14" s="62"/>
      <c r="M14" s="64"/>
    </row>
    <row r="15" spans="1:13" x14ac:dyDescent="0.15">
      <c r="A15" s="61"/>
      <c r="B15" s="65" t="s">
        <v>22</v>
      </c>
      <c r="C15" s="66"/>
      <c r="D15" s="66"/>
      <c r="E15" s="66"/>
      <c r="F15" s="66"/>
      <c r="G15" s="65" t="s">
        <v>20</v>
      </c>
      <c r="H15" s="65"/>
      <c r="I15" s="65"/>
      <c r="J15" s="65"/>
      <c r="K15" s="65"/>
      <c r="L15" s="65"/>
      <c r="M15" s="64"/>
    </row>
    <row r="16" spans="1:13" x14ac:dyDescent="0.15">
      <c r="A16" s="61"/>
      <c r="B16" s="62"/>
      <c r="C16" s="63"/>
      <c r="D16" s="63"/>
      <c r="E16" s="63"/>
      <c r="F16" s="63"/>
      <c r="G16" s="62"/>
      <c r="H16" s="62"/>
      <c r="I16" s="62"/>
      <c r="J16" s="62"/>
      <c r="K16" s="62"/>
      <c r="L16" s="62"/>
      <c r="M16" s="64"/>
    </row>
    <row r="17" spans="1:14" x14ac:dyDescent="0.15">
      <c r="A17" s="61"/>
      <c r="B17" s="65" t="s">
        <v>21</v>
      </c>
      <c r="C17" s="66"/>
      <c r="D17" s="66"/>
      <c r="E17" s="66"/>
      <c r="F17" s="66"/>
      <c r="G17" s="65" t="s">
        <v>11</v>
      </c>
      <c r="H17" s="65"/>
      <c r="I17" s="65"/>
      <c r="J17" s="65"/>
      <c r="K17" s="65"/>
      <c r="L17" s="65"/>
      <c r="M17" s="64"/>
    </row>
    <row r="18" spans="1:14" x14ac:dyDescent="0.15">
      <c r="A18" s="61"/>
      <c r="B18" s="62"/>
      <c r="C18" s="63"/>
      <c r="D18" s="63"/>
      <c r="E18" s="63"/>
      <c r="F18" s="63"/>
      <c r="G18" s="62"/>
      <c r="H18" s="62"/>
      <c r="I18" s="62"/>
      <c r="J18" s="62"/>
      <c r="K18" s="62"/>
      <c r="L18" s="62"/>
      <c r="M18" s="64"/>
    </row>
    <row r="19" spans="1:14" x14ac:dyDescent="0.15">
      <c r="A19" s="61"/>
      <c r="B19" s="81" t="s">
        <v>57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64"/>
    </row>
    <row r="20" spans="1:14" ht="25.5" x14ac:dyDescent="0.3">
      <c r="A20" s="61"/>
      <c r="B20" s="80" t="s">
        <v>23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64"/>
    </row>
    <row r="21" spans="1:14" x14ac:dyDescent="0.15">
      <c r="A21" s="61"/>
      <c r="B21" s="62"/>
      <c r="C21" s="63"/>
      <c r="D21" s="63"/>
      <c r="E21" s="78" t="s">
        <v>9</v>
      </c>
      <c r="F21" s="79"/>
      <c r="G21" s="62"/>
      <c r="H21" s="62"/>
      <c r="I21" s="62"/>
      <c r="J21" s="62"/>
      <c r="K21" s="78" t="s">
        <v>9</v>
      </c>
      <c r="L21" s="79"/>
      <c r="M21" s="64"/>
    </row>
    <row r="22" spans="1:14" x14ac:dyDescent="0.15">
      <c r="A22" s="61"/>
      <c r="B22" s="14" t="s">
        <v>4</v>
      </c>
      <c r="C22" s="15" t="s">
        <v>3</v>
      </c>
      <c r="D22" s="15" t="s">
        <v>2</v>
      </c>
      <c r="E22" s="15" t="s">
        <v>8</v>
      </c>
      <c r="F22" s="16" t="s">
        <v>10</v>
      </c>
      <c r="G22" s="17" t="s">
        <v>5</v>
      </c>
      <c r="H22" s="15"/>
      <c r="I22" s="18" t="s">
        <v>6</v>
      </c>
      <c r="J22" s="15" t="s">
        <v>2</v>
      </c>
      <c r="K22" s="15" t="s">
        <v>8</v>
      </c>
      <c r="L22" s="15" t="s">
        <v>10</v>
      </c>
      <c r="M22" s="64"/>
    </row>
    <row r="23" spans="1:14" x14ac:dyDescent="0.15">
      <c r="A23" s="61"/>
      <c r="B23" s="14"/>
      <c r="C23" s="15"/>
      <c r="D23" s="15"/>
      <c r="E23" s="15"/>
      <c r="F23" s="15"/>
      <c r="G23" s="14"/>
      <c r="H23" s="14"/>
      <c r="I23" s="14"/>
      <c r="J23" s="15"/>
      <c r="K23" s="15"/>
      <c r="L23" s="15"/>
      <c r="M23" s="64"/>
    </row>
    <row r="24" spans="1:14" x14ac:dyDescent="0.15">
      <c r="A24" s="67">
        <f>$F$12</f>
        <v>14.3</v>
      </c>
      <c r="B24" s="19" t="s">
        <v>37</v>
      </c>
      <c r="C24" s="20">
        <v>1</v>
      </c>
      <c r="D24" s="21">
        <f>ROUNDDOWN(IF(A24&lt;M24,0,A24-M24),1)</f>
        <v>1.8</v>
      </c>
      <c r="E24" s="21">
        <f>ROUNDDOWN(IF(A24&gt;M24,A24-0.3,M24-0.3),1)</f>
        <v>14</v>
      </c>
      <c r="F24" s="22">
        <f>E24-0.2</f>
        <v>13.8</v>
      </c>
      <c r="G24" s="23" t="s">
        <v>32</v>
      </c>
      <c r="H24" s="24" t="s">
        <v>1</v>
      </c>
      <c r="I24" s="25" t="s">
        <v>56</v>
      </c>
      <c r="J24" s="21">
        <f>ROUNDDOWN(IF(A24&gt;M24,0,M24-A24),1)</f>
        <v>0</v>
      </c>
      <c r="K24" s="21">
        <f>ROUNDDOWN(IF(A24&gt;M24,A24-0.3,M24-0.3),1)</f>
        <v>14</v>
      </c>
      <c r="L24" s="22">
        <f>K24-0.2</f>
        <v>13.8</v>
      </c>
      <c r="M24" s="64">
        <f>$K$12</f>
        <v>12.5</v>
      </c>
      <c r="N24" s="46"/>
    </row>
    <row r="25" spans="1:14" x14ac:dyDescent="0.15">
      <c r="A25" s="61"/>
      <c r="B25" s="14"/>
      <c r="C25" s="15"/>
      <c r="D25" s="26"/>
      <c r="E25" s="26"/>
      <c r="F25" s="26"/>
      <c r="G25" s="14"/>
      <c r="H25" s="14"/>
      <c r="I25" s="14"/>
      <c r="J25" s="27"/>
      <c r="K25" s="27"/>
      <c r="L25" s="27"/>
      <c r="M25" s="64"/>
    </row>
    <row r="26" spans="1:14" x14ac:dyDescent="0.15">
      <c r="A26" s="67">
        <f>$K$13</f>
        <v>10.8</v>
      </c>
      <c r="B26" s="19" t="s">
        <v>38</v>
      </c>
      <c r="C26" s="20">
        <v>2</v>
      </c>
      <c r="D26" s="21">
        <f>ROUNDDOWN(IF(A26&lt;M26,0,A26-M26),1)</f>
        <v>1.3</v>
      </c>
      <c r="E26" s="21">
        <f>ROUNDDOWN(IF(A26&gt;M26,A26-0.3,M26-0.3),1)</f>
        <v>10.5</v>
      </c>
      <c r="F26" s="22">
        <f>E26-0.2</f>
        <v>10.3</v>
      </c>
      <c r="G26" s="23" t="s">
        <v>51</v>
      </c>
      <c r="H26" s="24" t="s">
        <v>1</v>
      </c>
      <c r="I26" s="25" t="s">
        <v>15</v>
      </c>
      <c r="J26" s="21">
        <f>ROUNDDOWN(IF(A26&gt;M26,0,M26-A26),1)</f>
        <v>0</v>
      </c>
      <c r="K26" s="21">
        <f>ROUNDDOWN(IF(A26&gt;M26,A26-0.3,M26-0.3),1)</f>
        <v>10.5</v>
      </c>
      <c r="L26" s="22">
        <f>K26-0.2</f>
        <v>10.3</v>
      </c>
      <c r="M26" s="64">
        <f>$F$13</f>
        <v>9.5</v>
      </c>
      <c r="N26" s="46"/>
    </row>
    <row r="27" spans="1:14" x14ac:dyDescent="0.15">
      <c r="A27" s="61"/>
      <c r="B27" s="14"/>
      <c r="C27" s="15"/>
      <c r="D27" s="26"/>
      <c r="E27" s="26"/>
      <c r="F27" s="26"/>
      <c r="G27" s="14"/>
      <c r="H27" s="14"/>
      <c r="I27" s="14"/>
      <c r="J27" s="27"/>
      <c r="K27" s="27"/>
      <c r="L27" s="27"/>
      <c r="M27" s="64"/>
    </row>
    <row r="28" spans="1:14" x14ac:dyDescent="0.15">
      <c r="A28" s="61"/>
      <c r="B28" s="28" t="s">
        <v>24</v>
      </c>
      <c r="C28" s="29"/>
      <c r="D28" s="47"/>
      <c r="E28" s="47"/>
      <c r="F28" s="31"/>
      <c r="G28" s="47" t="s">
        <v>12</v>
      </c>
      <c r="H28" s="47"/>
      <c r="I28" s="47" t="s">
        <v>12</v>
      </c>
      <c r="J28" s="47"/>
      <c r="K28" s="32"/>
      <c r="L28" s="32"/>
      <c r="M28" s="64"/>
    </row>
    <row r="29" spans="1:14" x14ac:dyDescent="0.15">
      <c r="A29" s="61"/>
      <c r="B29" s="28" t="s">
        <v>39</v>
      </c>
      <c r="C29" s="29"/>
      <c r="D29" s="47"/>
      <c r="E29" s="47"/>
      <c r="F29" s="31"/>
      <c r="G29" s="47" t="s">
        <v>12</v>
      </c>
      <c r="H29" s="47"/>
      <c r="I29" s="47" t="s">
        <v>12</v>
      </c>
      <c r="J29" s="47"/>
      <c r="K29" s="32"/>
      <c r="L29" s="32"/>
      <c r="M29" s="64"/>
    </row>
    <row r="30" spans="1:14" x14ac:dyDescent="0.15">
      <c r="A30" s="61"/>
      <c r="B30" s="14"/>
      <c r="C30" s="15"/>
      <c r="D30" s="26"/>
      <c r="E30" s="26"/>
      <c r="F30" s="26"/>
      <c r="G30" s="14"/>
      <c r="H30" s="14"/>
      <c r="I30" s="14"/>
      <c r="J30" s="27"/>
      <c r="K30" s="27"/>
      <c r="L30" s="27"/>
      <c r="M30" s="64"/>
    </row>
    <row r="31" spans="1:14" x14ac:dyDescent="0.15">
      <c r="A31" s="67">
        <f>$K$12</f>
        <v>12.5</v>
      </c>
      <c r="B31" s="33" t="s">
        <v>13</v>
      </c>
      <c r="C31" s="20">
        <v>3</v>
      </c>
      <c r="D31" s="21">
        <f>ROUNDDOWN(IF(A31&lt;M31,0,A31-M31),1)</f>
        <v>3</v>
      </c>
      <c r="E31" s="21">
        <f>ROUNDDOWN(IF(A31&gt;M31,A31-0.3,M31-0.3),1)</f>
        <v>12.2</v>
      </c>
      <c r="F31" s="22">
        <f>E31-0.2</f>
        <v>12</v>
      </c>
      <c r="G31" s="23" t="s">
        <v>56</v>
      </c>
      <c r="H31" s="24" t="s">
        <v>1</v>
      </c>
      <c r="I31" s="25" t="s">
        <v>15</v>
      </c>
      <c r="J31" s="21">
        <f>ROUNDDOWN(IF(A31&gt;M31,0,M31-A31),1)</f>
        <v>0</v>
      </c>
      <c r="K31" s="21">
        <f>ROUNDDOWN(IF(A31&gt;M31,A31-0.3,M31-0.3),1)</f>
        <v>12.2</v>
      </c>
      <c r="L31" s="22">
        <f>K31-0.2</f>
        <v>12</v>
      </c>
      <c r="M31" s="64">
        <f>$F$13</f>
        <v>9.5</v>
      </c>
    </row>
    <row r="32" spans="1:14" x14ac:dyDescent="0.15">
      <c r="A32" s="67"/>
      <c r="B32" s="14"/>
      <c r="C32" s="15"/>
      <c r="D32" s="26"/>
      <c r="E32" s="26"/>
      <c r="F32" s="26"/>
      <c r="G32" s="14"/>
      <c r="H32" s="14"/>
      <c r="I32" s="14"/>
      <c r="J32" s="27"/>
      <c r="K32" s="27"/>
      <c r="L32" s="27"/>
      <c r="M32" s="64"/>
    </row>
    <row r="33" spans="1:13" x14ac:dyDescent="0.15">
      <c r="A33" s="67">
        <f>$F$12</f>
        <v>14.3</v>
      </c>
      <c r="B33" s="33" t="s">
        <v>7</v>
      </c>
      <c r="C33" s="20">
        <v>4</v>
      </c>
      <c r="D33" s="21">
        <f>ROUNDDOWN(IF(A33&lt;M33,0,A33-M33),1)</f>
        <v>3.5</v>
      </c>
      <c r="E33" s="21">
        <f>ROUNDDOWN(IF(A33&gt;M33,A33-0.3,M33-0.3),1)</f>
        <v>14</v>
      </c>
      <c r="F33" s="22">
        <f>E33-0.2</f>
        <v>13.8</v>
      </c>
      <c r="G33" s="23" t="s">
        <v>32</v>
      </c>
      <c r="H33" s="24" t="s">
        <v>1</v>
      </c>
      <c r="I33" s="25" t="s">
        <v>51</v>
      </c>
      <c r="J33" s="21">
        <f>ROUNDDOWN(IF(A33&gt;M33,0,M33-A33),1)</f>
        <v>0</v>
      </c>
      <c r="K33" s="21">
        <f>ROUNDDOWN(IF(A33&gt;M33,A33-0.3,M33-0.3),1)</f>
        <v>14</v>
      </c>
      <c r="L33" s="22">
        <f>K33-0.2</f>
        <v>13.8</v>
      </c>
      <c r="M33" s="64">
        <f>$K$13</f>
        <v>10.8</v>
      </c>
    </row>
    <row r="34" spans="1:13" x14ac:dyDescent="0.15">
      <c r="A34" s="67"/>
      <c r="B34" s="14"/>
      <c r="C34" s="15"/>
      <c r="D34" s="26"/>
      <c r="E34" s="26"/>
      <c r="F34" s="26"/>
      <c r="G34" s="14"/>
      <c r="H34" s="14"/>
      <c r="I34" s="14"/>
      <c r="J34" s="27"/>
      <c r="K34" s="27"/>
      <c r="L34" s="27"/>
      <c r="M34" s="64"/>
    </row>
    <row r="35" spans="1:13" x14ac:dyDescent="0.15">
      <c r="A35" s="67"/>
      <c r="B35" s="28" t="s">
        <v>16</v>
      </c>
      <c r="C35" s="29"/>
      <c r="D35" s="28"/>
      <c r="E35" s="28"/>
      <c r="F35" s="31"/>
      <c r="G35" s="47" t="s">
        <v>12</v>
      </c>
      <c r="H35" s="47"/>
      <c r="I35" s="47" t="s">
        <v>12</v>
      </c>
      <c r="J35" s="47"/>
      <c r="K35" s="32"/>
      <c r="L35" s="32"/>
      <c r="M35" s="64"/>
    </row>
    <row r="36" spans="1:13" x14ac:dyDescent="0.15">
      <c r="A36" s="67"/>
      <c r="B36" s="28" t="s">
        <v>14</v>
      </c>
      <c r="C36" s="29"/>
      <c r="D36" s="28"/>
      <c r="E36" s="28"/>
      <c r="F36" s="31"/>
      <c r="G36" s="47" t="s">
        <v>12</v>
      </c>
      <c r="H36" s="47"/>
      <c r="I36" s="47" t="s">
        <v>12</v>
      </c>
      <c r="J36" s="47"/>
      <c r="K36" s="32"/>
      <c r="L36" s="32"/>
      <c r="M36" s="64"/>
    </row>
    <row r="37" spans="1:13" x14ac:dyDescent="0.15">
      <c r="A37" s="67"/>
      <c r="B37" s="14"/>
      <c r="C37" s="15"/>
      <c r="D37" s="26"/>
      <c r="E37" s="26"/>
      <c r="F37" s="26"/>
      <c r="G37" s="14"/>
      <c r="H37" s="14"/>
      <c r="I37" s="14"/>
      <c r="J37" s="27"/>
      <c r="K37" s="27"/>
      <c r="L37" s="27"/>
      <c r="M37" s="64"/>
    </row>
    <row r="38" spans="1:13" x14ac:dyDescent="0.15">
      <c r="A38" s="67">
        <f>$F$13</f>
        <v>9.5</v>
      </c>
      <c r="B38" s="19" t="s">
        <v>25</v>
      </c>
      <c r="C38" s="20">
        <v>5</v>
      </c>
      <c r="D38" s="21">
        <f>ROUNDDOWN(IF(A38&lt;M38,0,A38-M38),1)</f>
        <v>0</v>
      </c>
      <c r="E38" s="21">
        <f>ROUNDDOWN(IF(A38&gt;M38,A38-0.3,M38-0.3),1)</f>
        <v>14</v>
      </c>
      <c r="F38" s="22">
        <f>E38-0.2</f>
        <v>13.8</v>
      </c>
      <c r="G38" s="23" t="s">
        <v>15</v>
      </c>
      <c r="H38" s="24" t="s">
        <v>1</v>
      </c>
      <c r="I38" s="25" t="s">
        <v>32</v>
      </c>
      <c r="J38" s="21">
        <f>ROUNDDOWN(IF(A38&gt;M38,0,M38-A38),1)</f>
        <v>4.8</v>
      </c>
      <c r="K38" s="21">
        <f>ROUNDDOWN(IF(A38&gt;M38,A38-0.3,M38-0.3),1)</f>
        <v>14</v>
      </c>
      <c r="L38" s="22">
        <f>K38-0.2</f>
        <v>13.8</v>
      </c>
      <c r="M38" s="64">
        <f>$F$12</f>
        <v>14.3</v>
      </c>
    </row>
    <row r="39" spans="1:13" x14ac:dyDescent="0.15">
      <c r="A39" s="67"/>
      <c r="B39" s="14"/>
      <c r="C39" s="15"/>
      <c r="D39" s="26"/>
      <c r="E39" s="26"/>
      <c r="F39" s="26"/>
      <c r="G39" s="14"/>
      <c r="H39" s="14"/>
      <c r="I39" s="14"/>
      <c r="J39" s="27"/>
      <c r="K39" s="27"/>
      <c r="L39" s="27"/>
      <c r="M39" s="64"/>
    </row>
    <row r="40" spans="1:13" x14ac:dyDescent="0.15">
      <c r="A40" s="67">
        <f>$K$12</f>
        <v>12.5</v>
      </c>
      <c r="B40" s="19" t="s">
        <v>40</v>
      </c>
      <c r="C40" s="20">
        <v>6</v>
      </c>
      <c r="D40" s="21">
        <f>ROUNDDOWN(IF(A40&lt;M40,0,A40-M40),1)</f>
        <v>1.7</v>
      </c>
      <c r="E40" s="21">
        <f>ROUNDDOWN(IF(A40&gt;M40,A40-0.3,M40-0.3),1)</f>
        <v>12.2</v>
      </c>
      <c r="F40" s="22">
        <f>E40-0.2</f>
        <v>12</v>
      </c>
      <c r="G40" s="23" t="s">
        <v>56</v>
      </c>
      <c r="H40" s="24" t="s">
        <v>1</v>
      </c>
      <c r="I40" s="25" t="s">
        <v>51</v>
      </c>
      <c r="J40" s="21">
        <f>ROUNDDOWN(IF(A40&gt;M40,0,M40-A40),1)</f>
        <v>0</v>
      </c>
      <c r="K40" s="21">
        <f>ROUNDDOWN(IF(A40&gt;M40,A40-0.3,M40-0.3),1)</f>
        <v>12.2</v>
      </c>
      <c r="L40" s="22">
        <f>K40-0.2</f>
        <v>12</v>
      </c>
      <c r="M40" s="64">
        <f>$K$13</f>
        <v>10.8</v>
      </c>
    </row>
    <row r="41" spans="1:13" x14ac:dyDescent="0.15">
      <c r="A41" s="67"/>
      <c r="B41" s="14"/>
      <c r="C41" s="15"/>
      <c r="D41" s="26"/>
      <c r="E41" s="26"/>
      <c r="F41" s="26"/>
      <c r="G41" s="14"/>
      <c r="H41" s="14"/>
      <c r="I41" s="14"/>
      <c r="J41" s="27"/>
      <c r="K41" s="27"/>
      <c r="L41" s="27"/>
      <c r="M41" s="64"/>
    </row>
    <row r="42" spans="1:13" x14ac:dyDescent="0.15">
      <c r="A42" s="67"/>
      <c r="B42" s="28" t="s">
        <v>41</v>
      </c>
      <c r="C42" s="30" t="s">
        <v>17</v>
      </c>
      <c r="D42" s="82"/>
      <c r="E42" s="83"/>
      <c r="F42" s="83"/>
      <c r="G42" s="83"/>
      <c r="H42" s="83"/>
      <c r="I42" s="83"/>
      <c r="J42" s="83"/>
      <c r="K42" s="83"/>
      <c r="L42" s="84"/>
      <c r="M42" s="64"/>
    </row>
    <row r="43" spans="1:13" x14ac:dyDescent="0.15">
      <c r="A43" s="67"/>
      <c r="B43" s="28" t="s">
        <v>30</v>
      </c>
      <c r="C43" s="29"/>
      <c r="D43" s="28"/>
      <c r="E43" s="28"/>
      <c r="F43" s="31"/>
      <c r="G43" s="47" t="s">
        <v>12</v>
      </c>
      <c r="H43" s="47"/>
      <c r="I43" s="47" t="s">
        <v>12</v>
      </c>
      <c r="J43" s="50"/>
      <c r="K43" s="50"/>
      <c r="L43" s="51"/>
      <c r="M43" s="64"/>
    </row>
    <row r="44" spans="1:13" x14ac:dyDescent="0.15">
      <c r="A44" s="67"/>
      <c r="B44" s="28" t="s">
        <v>31</v>
      </c>
      <c r="C44" s="29"/>
      <c r="D44" s="28"/>
      <c r="E44" s="28"/>
      <c r="F44" s="31"/>
      <c r="G44" s="47" t="s">
        <v>12</v>
      </c>
      <c r="H44" s="47"/>
      <c r="I44" s="47" t="s">
        <v>12</v>
      </c>
      <c r="J44" s="50"/>
      <c r="K44" s="50"/>
      <c r="L44" s="51"/>
      <c r="M44" s="64"/>
    </row>
    <row r="45" spans="1:13" x14ac:dyDescent="0.15">
      <c r="A45" s="67"/>
      <c r="B45" s="14"/>
      <c r="C45" s="15"/>
      <c r="D45" s="26"/>
      <c r="E45" s="26"/>
      <c r="F45" s="26"/>
      <c r="G45" s="14"/>
      <c r="H45" s="14"/>
      <c r="I45" s="14"/>
      <c r="J45" s="27"/>
      <c r="K45" s="27"/>
      <c r="L45" s="27"/>
      <c r="M45" s="64"/>
    </row>
    <row r="46" spans="1:13" x14ac:dyDescent="0.15">
      <c r="A46" s="67">
        <f>$K$12</f>
        <v>12.5</v>
      </c>
      <c r="B46" s="19" t="s">
        <v>26</v>
      </c>
      <c r="C46" s="20">
        <v>7</v>
      </c>
      <c r="D46" s="21">
        <f>ROUNDDOWN(IF(A46&lt;M46,0,A46-M46),1)</f>
        <v>0</v>
      </c>
      <c r="E46" s="21">
        <f>ROUNDDOWN(IF(A46&gt;M46,A46-0.3,M46-0.3),1)</f>
        <v>14</v>
      </c>
      <c r="F46" s="22">
        <f>E46-0.2</f>
        <v>13.8</v>
      </c>
      <c r="G46" s="23" t="s">
        <v>56</v>
      </c>
      <c r="H46" s="24" t="s">
        <v>1</v>
      </c>
      <c r="I46" s="25" t="s">
        <v>32</v>
      </c>
      <c r="J46" s="21">
        <f>ROUNDDOWN(IF(A46&gt;M46,0,M46-A46),1)</f>
        <v>1.8</v>
      </c>
      <c r="K46" s="21">
        <f>ROUNDDOWN(IF(A46&gt;M46,A46-0.3,M46-0.3),1)</f>
        <v>14</v>
      </c>
      <c r="L46" s="22">
        <f>K46-0.2</f>
        <v>13.8</v>
      </c>
      <c r="M46" s="64">
        <f>$F$12</f>
        <v>14.3</v>
      </c>
    </row>
    <row r="47" spans="1:13" x14ac:dyDescent="0.15">
      <c r="A47" s="67"/>
      <c r="B47" s="14"/>
      <c r="C47" s="15"/>
      <c r="D47" s="26"/>
      <c r="E47" s="26"/>
      <c r="F47" s="26"/>
      <c r="G47" s="14"/>
      <c r="H47" s="14"/>
      <c r="I47" s="14"/>
      <c r="J47" s="27"/>
      <c r="K47" s="27"/>
      <c r="L47" s="27"/>
      <c r="M47" s="64"/>
    </row>
    <row r="48" spans="1:13" x14ac:dyDescent="0.15">
      <c r="A48" s="67">
        <f>$F$13</f>
        <v>9.5</v>
      </c>
      <c r="B48" s="19" t="s">
        <v>27</v>
      </c>
      <c r="C48" s="20">
        <v>8</v>
      </c>
      <c r="D48" s="21">
        <f>ROUNDDOWN(IF(A48&lt;M48,0,A48-M48),1)</f>
        <v>0</v>
      </c>
      <c r="E48" s="21">
        <f>ROUNDDOWN(IF(A48&gt;M48,A48-0.3,M48-0.3),1)</f>
        <v>10.5</v>
      </c>
      <c r="F48" s="22">
        <f>E48-0.2</f>
        <v>10.3</v>
      </c>
      <c r="G48" s="23" t="s">
        <v>15</v>
      </c>
      <c r="H48" s="24" t="s">
        <v>1</v>
      </c>
      <c r="I48" s="25" t="s">
        <v>51</v>
      </c>
      <c r="J48" s="21">
        <f>ROUNDDOWN(IF(A48&gt;M48,0,M48-A48),1)</f>
        <v>1.3</v>
      </c>
      <c r="K48" s="21">
        <f>ROUNDDOWN(IF(A48&gt;M48,A48-0.3,M48-0.3),1)</f>
        <v>10.5</v>
      </c>
      <c r="L48" s="22">
        <f>K48-0.2</f>
        <v>10.3</v>
      </c>
      <c r="M48" s="64">
        <f>$K$13</f>
        <v>10.8</v>
      </c>
    </row>
    <row r="49" spans="1:13" x14ac:dyDescent="0.15">
      <c r="A49" s="67"/>
      <c r="B49" s="14"/>
      <c r="C49" s="15"/>
      <c r="D49" s="26"/>
      <c r="E49" s="26"/>
      <c r="F49" s="26"/>
      <c r="G49" s="14"/>
      <c r="H49" s="14"/>
      <c r="I49" s="14"/>
      <c r="J49" s="27"/>
      <c r="K49" s="27"/>
      <c r="L49" s="27"/>
      <c r="M49" s="64"/>
    </row>
    <row r="50" spans="1:13" x14ac:dyDescent="0.15">
      <c r="A50" s="67"/>
      <c r="B50" s="28" t="s">
        <v>28</v>
      </c>
      <c r="C50" s="29"/>
      <c r="D50" s="28"/>
      <c r="E50" s="28"/>
      <c r="F50" s="31"/>
      <c r="G50" s="47" t="s">
        <v>12</v>
      </c>
      <c r="H50" s="47"/>
      <c r="I50" s="47" t="s">
        <v>12</v>
      </c>
      <c r="J50" s="47"/>
      <c r="K50" s="32"/>
      <c r="L50" s="32"/>
      <c r="M50" s="64"/>
    </row>
    <row r="51" spans="1:13" x14ac:dyDescent="0.15">
      <c r="A51" s="67"/>
      <c r="B51" s="28" t="s">
        <v>42</v>
      </c>
      <c r="C51" s="29"/>
      <c r="D51" s="28"/>
      <c r="E51" s="28"/>
      <c r="F51" s="31"/>
      <c r="G51" s="47" t="s">
        <v>12</v>
      </c>
      <c r="H51" s="47"/>
      <c r="I51" s="47" t="s">
        <v>12</v>
      </c>
      <c r="J51" s="47"/>
      <c r="K51" s="32"/>
      <c r="L51" s="32"/>
      <c r="M51" s="64"/>
    </row>
    <row r="52" spans="1:13" x14ac:dyDescent="0.15">
      <c r="A52" s="67"/>
      <c r="B52" s="14"/>
      <c r="C52" s="15"/>
      <c r="D52" s="26"/>
      <c r="E52" s="26"/>
      <c r="F52" s="26"/>
      <c r="G52" s="14"/>
      <c r="H52" s="14"/>
      <c r="I52" s="14"/>
      <c r="J52" s="27"/>
      <c r="K52" s="27"/>
      <c r="L52" s="27"/>
      <c r="M52" s="64"/>
    </row>
    <row r="53" spans="1:13" x14ac:dyDescent="0.15">
      <c r="A53" s="67">
        <f>$F$13</f>
        <v>9.5</v>
      </c>
      <c r="B53" s="19" t="s">
        <v>43</v>
      </c>
      <c r="C53" s="20">
        <v>9</v>
      </c>
      <c r="D53" s="21">
        <f>ROUNDDOWN(IF(A53&lt;M53,0,A53-M53),1)</f>
        <v>0</v>
      </c>
      <c r="E53" s="21">
        <f>ROUNDDOWN(IF(A53&gt;M53,A53-0.3,M53-0.3),1)</f>
        <v>12.2</v>
      </c>
      <c r="F53" s="22">
        <f>E53-0.2</f>
        <v>12</v>
      </c>
      <c r="G53" s="23" t="s">
        <v>15</v>
      </c>
      <c r="H53" s="24" t="s">
        <v>1</v>
      </c>
      <c r="I53" s="25" t="s">
        <v>56</v>
      </c>
      <c r="J53" s="21">
        <f>ROUNDDOWN(IF(A53&gt;M53,0,M53-A53),1)</f>
        <v>3</v>
      </c>
      <c r="K53" s="21">
        <f>ROUNDDOWN(IF(A53&gt;M53,A53-0.3,M53-0.3),1)</f>
        <v>12.2</v>
      </c>
      <c r="L53" s="22">
        <f>K53-0.2</f>
        <v>12</v>
      </c>
      <c r="M53" s="64">
        <f>$K$12</f>
        <v>12.5</v>
      </c>
    </row>
    <row r="54" spans="1:13" x14ac:dyDescent="0.15">
      <c r="A54" s="67"/>
      <c r="B54" s="14"/>
      <c r="C54" s="15"/>
      <c r="D54" s="26"/>
      <c r="E54" s="26"/>
      <c r="F54" s="26"/>
      <c r="G54" s="14"/>
      <c r="H54" s="14"/>
      <c r="I54" s="14"/>
      <c r="J54" s="27"/>
      <c r="K54" s="27"/>
      <c r="L54" s="27"/>
      <c r="M54" s="64"/>
    </row>
    <row r="55" spans="1:13" x14ac:dyDescent="0.15">
      <c r="A55" s="67">
        <f>$K$13</f>
        <v>10.8</v>
      </c>
      <c r="B55" s="19" t="s">
        <v>44</v>
      </c>
      <c r="C55" s="20">
        <v>10</v>
      </c>
      <c r="D55" s="21">
        <f>ROUNDDOWN(IF(A55&lt;M55,0,A55-M55),1)</f>
        <v>0</v>
      </c>
      <c r="E55" s="21">
        <f>ROUNDDOWN(IF(A55&gt;M55,A55-0.3,M55-0.3),1)</f>
        <v>14</v>
      </c>
      <c r="F55" s="22">
        <f>E55-0.2</f>
        <v>13.8</v>
      </c>
      <c r="G55" s="23" t="s">
        <v>51</v>
      </c>
      <c r="H55" s="24" t="s">
        <v>1</v>
      </c>
      <c r="I55" s="25" t="s">
        <v>32</v>
      </c>
      <c r="J55" s="21">
        <f>ROUNDDOWN(IF(A55&gt;M55,0,M55-A55),1)</f>
        <v>3.5</v>
      </c>
      <c r="K55" s="21">
        <f>ROUNDDOWN(IF(A55&gt;M55,A55-0.3,M55-0.3),1)</f>
        <v>14</v>
      </c>
      <c r="L55" s="22">
        <f>K55-0.2</f>
        <v>13.8</v>
      </c>
      <c r="M55" s="64">
        <f>$F$12</f>
        <v>14.3</v>
      </c>
    </row>
    <row r="56" spans="1:13" x14ac:dyDescent="0.15">
      <c r="A56" s="67"/>
      <c r="B56" s="14"/>
      <c r="C56" s="15"/>
      <c r="D56" s="26"/>
      <c r="E56" s="26"/>
      <c r="F56" s="26"/>
      <c r="G56" s="14"/>
      <c r="H56" s="14"/>
      <c r="I56" s="14"/>
      <c r="J56" s="27"/>
      <c r="K56" s="27"/>
      <c r="L56" s="27"/>
      <c r="M56" s="64"/>
    </row>
    <row r="57" spans="1:13" x14ac:dyDescent="0.15">
      <c r="A57" s="67"/>
      <c r="B57" s="28" t="s">
        <v>29</v>
      </c>
      <c r="C57" s="29"/>
      <c r="D57" s="28"/>
      <c r="E57" s="28"/>
      <c r="F57" s="31"/>
      <c r="G57" s="49" t="s">
        <v>12</v>
      </c>
      <c r="H57" s="48"/>
      <c r="I57" s="49" t="s">
        <v>12</v>
      </c>
      <c r="J57" s="48"/>
      <c r="K57" s="32"/>
      <c r="L57" s="32"/>
      <c r="M57" s="64"/>
    </row>
    <row r="58" spans="1:13" x14ac:dyDescent="0.15">
      <c r="A58" s="67"/>
      <c r="B58" s="28" t="s">
        <v>45</v>
      </c>
      <c r="C58" s="29"/>
      <c r="D58" s="28"/>
      <c r="E58" s="28"/>
      <c r="F58" s="31"/>
      <c r="G58" s="49" t="s">
        <v>12</v>
      </c>
      <c r="H58" s="48"/>
      <c r="I58" s="49" t="s">
        <v>12</v>
      </c>
      <c r="J58" s="48"/>
      <c r="K58" s="32"/>
      <c r="L58" s="32"/>
      <c r="M58" s="64"/>
    </row>
    <row r="59" spans="1:13" x14ac:dyDescent="0.15">
      <c r="A59" s="67"/>
      <c r="B59" s="14"/>
      <c r="C59" s="15"/>
      <c r="D59" s="26"/>
      <c r="E59" s="26"/>
      <c r="F59" s="26"/>
      <c r="G59" s="14"/>
      <c r="H59" s="14"/>
      <c r="I59" s="14"/>
      <c r="J59" s="27"/>
      <c r="K59" s="27"/>
      <c r="L59" s="27"/>
      <c r="M59" s="64"/>
    </row>
    <row r="60" spans="1:13" x14ac:dyDescent="0.15">
      <c r="A60" s="67">
        <f>$F$12</f>
        <v>14.3</v>
      </c>
      <c r="B60" s="19" t="s">
        <v>46</v>
      </c>
      <c r="C60" s="20">
        <v>11</v>
      </c>
      <c r="D60" s="21">
        <f>ROUNDDOWN(IF(A60&lt;M60,0,A60-M60),1)</f>
        <v>4.8</v>
      </c>
      <c r="E60" s="21">
        <f>ROUNDDOWN(IF(A60&gt;M60,A60-0.3,M60-0.3),1)</f>
        <v>14</v>
      </c>
      <c r="F60" s="22">
        <f>E60-0.2</f>
        <v>13.8</v>
      </c>
      <c r="G60" s="23" t="s">
        <v>32</v>
      </c>
      <c r="H60" s="24" t="s">
        <v>1</v>
      </c>
      <c r="I60" s="25" t="s">
        <v>15</v>
      </c>
      <c r="J60" s="21">
        <f>ROUNDDOWN(IF(A60&gt;M60,0,M60-A60),1)</f>
        <v>0</v>
      </c>
      <c r="K60" s="21">
        <f>ROUNDDOWN(IF(A60&gt;M60,A60-0.3,M60-0.3),1)</f>
        <v>14</v>
      </c>
      <c r="L60" s="22">
        <f>K60-0.2</f>
        <v>13.8</v>
      </c>
      <c r="M60" s="64">
        <f>$F$13</f>
        <v>9.5</v>
      </c>
    </row>
    <row r="61" spans="1:13" x14ac:dyDescent="0.15">
      <c r="A61" s="67"/>
      <c r="B61" s="14"/>
      <c r="C61" s="15"/>
      <c r="D61" s="26"/>
      <c r="E61" s="26"/>
      <c r="F61" s="26"/>
      <c r="G61" s="14"/>
      <c r="H61" s="14"/>
      <c r="I61" s="14"/>
      <c r="J61" s="27"/>
      <c r="K61" s="27"/>
      <c r="L61" s="27"/>
      <c r="M61" s="64"/>
    </row>
    <row r="62" spans="1:13" x14ac:dyDescent="0.15">
      <c r="A62" s="67">
        <f>$K$13</f>
        <v>10.8</v>
      </c>
      <c r="B62" s="19" t="s">
        <v>47</v>
      </c>
      <c r="C62" s="20">
        <v>12</v>
      </c>
      <c r="D62" s="21">
        <f>ROUNDDOWN(IF(A62&lt;M62,0,A62-M62),1)</f>
        <v>0</v>
      </c>
      <c r="E62" s="21">
        <f>ROUNDDOWN(IF(A62&gt;M62,A62-0.3,M62-0.3),1)</f>
        <v>12.2</v>
      </c>
      <c r="F62" s="22">
        <f>E62-0.2</f>
        <v>12</v>
      </c>
      <c r="G62" s="23" t="s">
        <v>51</v>
      </c>
      <c r="H62" s="24" t="s">
        <v>1</v>
      </c>
      <c r="I62" s="25" t="s">
        <v>56</v>
      </c>
      <c r="J62" s="21">
        <f>ROUNDDOWN(IF(A62&gt;M62,0,M62-A62),1)</f>
        <v>1.7</v>
      </c>
      <c r="K62" s="21">
        <f>ROUNDDOWN(IF(A62&gt;M62,A62-0.3,M62-0.3),1)</f>
        <v>12.2</v>
      </c>
      <c r="L62" s="22">
        <f>K62-0.2</f>
        <v>12</v>
      </c>
      <c r="M62" s="64">
        <f>$K$12</f>
        <v>12.5</v>
      </c>
    </row>
    <row r="63" spans="1:13" x14ac:dyDescent="0.15">
      <c r="A63" s="67"/>
      <c r="B63" s="14"/>
      <c r="C63" s="15"/>
      <c r="D63" s="26"/>
      <c r="E63" s="26"/>
      <c r="F63" s="26"/>
      <c r="G63" s="14"/>
      <c r="H63" s="14"/>
      <c r="I63" s="14"/>
      <c r="J63" s="27"/>
      <c r="K63" s="27"/>
      <c r="L63" s="27"/>
      <c r="M63" s="64"/>
    </row>
    <row r="64" spans="1:13" x14ac:dyDescent="0.15">
      <c r="A64" s="67"/>
      <c r="B64" s="68"/>
      <c r="C64" s="69"/>
      <c r="D64" s="63"/>
      <c r="E64" s="63"/>
      <c r="F64" s="63"/>
      <c r="G64" s="68"/>
      <c r="H64" s="68"/>
      <c r="I64" s="68"/>
      <c r="J64" s="62"/>
      <c r="K64" s="62"/>
      <c r="L64" s="62"/>
      <c r="M64" s="64"/>
    </row>
    <row r="65" spans="1:13" ht="15" thickBot="1" x14ac:dyDescent="0.2">
      <c r="A65" s="70"/>
      <c r="B65" s="71"/>
      <c r="C65" s="72"/>
      <c r="D65" s="73"/>
      <c r="E65" s="73"/>
      <c r="F65" s="73"/>
      <c r="G65" s="71"/>
      <c r="H65" s="71"/>
      <c r="I65" s="71"/>
      <c r="J65" s="74"/>
      <c r="K65" s="74"/>
      <c r="L65" s="74"/>
      <c r="M65" s="75"/>
    </row>
    <row r="66" spans="1:13" x14ac:dyDescent="0.15">
      <c r="A66" s="46"/>
    </row>
    <row r="67" spans="1:13" x14ac:dyDescent="0.15">
      <c r="A67" s="46"/>
      <c r="B67" s="3" t="s">
        <v>48</v>
      </c>
      <c r="C67" s="4"/>
      <c r="D67" s="4"/>
      <c r="E67" s="4"/>
      <c r="F67" s="4"/>
      <c r="G67" s="3" t="s">
        <v>0</v>
      </c>
      <c r="H67" s="3"/>
      <c r="I67" s="3"/>
      <c r="J67" s="3"/>
      <c r="K67" s="3"/>
      <c r="L67" s="3"/>
    </row>
    <row r="68" spans="1:13" x14ac:dyDescent="0.15">
      <c r="A68" s="46"/>
    </row>
    <row r="69" spans="1:13" x14ac:dyDescent="0.15">
      <c r="A69" s="46"/>
    </row>
    <row r="70" spans="1:13" x14ac:dyDescent="0.15">
      <c r="A70" s="46"/>
      <c r="B70" s="34" t="s">
        <v>19</v>
      </c>
      <c r="C70" s="35"/>
      <c r="D70" s="36"/>
      <c r="E70" s="37">
        <v>18</v>
      </c>
    </row>
    <row r="71" spans="1:13" x14ac:dyDescent="0.15">
      <c r="A71" s="46"/>
      <c r="B71" s="38" t="s">
        <v>18</v>
      </c>
      <c r="C71" s="39"/>
      <c r="D71" s="40"/>
      <c r="E71" s="41">
        <v>30</v>
      </c>
    </row>
  </sheetData>
  <mergeCells count="7">
    <mergeCell ref="D42:L42"/>
    <mergeCell ref="A10:L10"/>
    <mergeCell ref="A2:L2"/>
    <mergeCell ref="E21:F21"/>
    <mergeCell ref="K21:L21"/>
    <mergeCell ref="B20:L20"/>
    <mergeCell ref="B19:L19"/>
  </mergeCells>
  <pageMargins left="0.70866141732283472" right="0.70866141732283472" top="0.74803149606299213" bottom="0.74803149606299213" header="0.31496062992125984" footer="0.31496062992125984"/>
  <pageSetup paperSize="8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Strong</dc:creator>
  <cp:lastModifiedBy>David Strong</cp:lastModifiedBy>
  <cp:lastPrinted>2025-11-22T06:30:01Z</cp:lastPrinted>
  <dcterms:created xsi:type="dcterms:W3CDTF">2024-04-14T03:49:50Z</dcterms:created>
  <dcterms:modified xsi:type="dcterms:W3CDTF">2026-04-23T00:49:01Z</dcterms:modified>
</cp:coreProperties>
</file>