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apc-my.sharepoint.com/personal/ula_lane_siemens_com/Documents/Documents/Personal/Flyball/Comps/Dandenong 2025/"/>
    </mc:Choice>
  </mc:AlternateContent>
  <xr:revisionPtr revIDLastSave="804" documentId="8_{4AD6958B-D8E3-4B94-9083-77A720F38D8A}" xr6:coauthVersionLast="47" xr6:coauthVersionMax="47" xr10:uidLastSave="{A74A4DCF-8AB1-4988-A509-FD253E01D466}"/>
  <bookViews>
    <workbookView xWindow="-120" yWindow="-120" windowWidth="38640" windowHeight="21120" activeTab="1" xr2:uid="{E7A7C10D-6A5D-4A03-9D77-2FC4CE31FE89}"/>
  </bookViews>
  <sheets>
    <sheet name="Div Split" sheetId="2" r:id="rId1"/>
    <sheet name="Running Ord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3" i="4" s="1"/>
  <c r="B14" i="4" s="1"/>
  <c r="G50" i="4"/>
  <c r="G49" i="4"/>
  <c r="G47" i="4"/>
  <c r="G46" i="4"/>
  <c r="G45" i="4"/>
  <c r="G44" i="4"/>
  <c r="G42" i="4"/>
  <c r="G41" i="4"/>
  <c r="G40" i="4"/>
  <c r="G39" i="4"/>
  <c r="G37" i="4"/>
  <c r="G36" i="4"/>
  <c r="G35" i="4"/>
  <c r="G34" i="4"/>
  <c r="G32" i="4"/>
  <c r="G31" i="4"/>
  <c r="G30" i="4"/>
  <c r="G29" i="4"/>
  <c r="G27" i="4"/>
  <c r="G26" i="4"/>
  <c r="G25" i="4"/>
  <c r="G24" i="4"/>
  <c r="G22" i="4"/>
  <c r="G21" i="4"/>
  <c r="G20" i="4"/>
  <c r="G19" i="4"/>
  <c r="G17" i="4"/>
  <c r="G16" i="4"/>
  <c r="G15" i="4"/>
  <c r="G14" i="4"/>
  <c r="G12" i="4"/>
  <c r="G11" i="4"/>
  <c r="G10" i="4"/>
  <c r="G9" i="4"/>
  <c r="G7" i="4"/>
  <c r="G6" i="4"/>
  <c r="G5" i="4"/>
  <c r="G4" i="4"/>
  <c r="Z48" i="4"/>
  <c r="Y48" i="4"/>
  <c r="Z47" i="4"/>
  <c r="Y47" i="4"/>
  <c r="Z46" i="4"/>
  <c r="Y46" i="4"/>
  <c r="Z45" i="4"/>
  <c r="Y45" i="4"/>
  <c r="Z44" i="4"/>
  <c r="Y44" i="4"/>
  <c r="Z43" i="4"/>
  <c r="Y43" i="4"/>
  <c r="Z42" i="4"/>
  <c r="Y42" i="4"/>
  <c r="Z41" i="4"/>
  <c r="Y41" i="4"/>
  <c r="Z40" i="4"/>
  <c r="Y40" i="4"/>
  <c r="Y27" i="4"/>
  <c r="Z27" i="4"/>
  <c r="Y28" i="4"/>
  <c r="Z28" i="4"/>
  <c r="Y29" i="4"/>
  <c r="Z29" i="4"/>
  <c r="Y30" i="4"/>
  <c r="Z30" i="4"/>
  <c r="Y31" i="4"/>
  <c r="Z31" i="4"/>
  <c r="Y32" i="4"/>
  <c r="Z32" i="4"/>
  <c r="Y33" i="4"/>
  <c r="Z33" i="4"/>
  <c r="Y34" i="4"/>
  <c r="Z34" i="4"/>
  <c r="Z26" i="4"/>
  <c r="Y26" i="4"/>
  <c r="Y4" i="4"/>
  <c r="Z4" i="4"/>
  <c r="Y5" i="4"/>
  <c r="Z5" i="4"/>
  <c r="Y6" i="4"/>
  <c r="Z6" i="4"/>
  <c r="Y7" i="4"/>
  <c r="Z7" i="4"/>
  <c r="Y8" i="4"/>
  <c r="Z8" i="4"/>
  <c r="Y9" i="4"/>
  <c r="Z9" i="4"/>
  <c r="Y10" i="4"/>
  <c r="Z10" i="4"/>
  <c r="Y11" i="4"/>
  <c r="Z11" i="4"/>
  <c r="Y12" i="4"/>
  <c r="Z12" i="4"/>
  <c r="Y13" i="4"/>
  <c r="Z13" i="4"/>
  <c r="Y14" i="4"/>
  <c r="Z14" i="4"/>
  <c r="Y15" i="4"/>
  <c r="Z15" i="4"/>
  <c r="Y16" i="4"/>
  <c r="Z16" i="4"/>
  <c r="Y17" i="4"/>
  <c r="Z17" i="4"/>
  <c r="Y18" i="4"/>
  <c r="Z18" i="4"/>
  <c r="Y19" i="4"/>
  <c r="Z19" i="4"/>
  <c r="Y20" i="4"/>
  <c r="Z20" i="4"/>
  <c r="Y21" i="4"/>
  <c r="Z21" i="4"/>
  <c r="Y22" i="4"/>
  <c r="Z22" i="4"/>
  <c r="Z3" i="4"/>
  <c r="Y3" i="4"/>
  <c r="F10" i="2"/>
  <c r="B15" i="4" l="1"/>
  <c r="B16" i="4" s="1"/>
  <c r="B17" i="4" s="1"/>
  <c r="B18" i="4" s="1"/>
  <c r="B20" i="4" s="1"/>
  <c r="B21" i="4" s="1"/>
  <c r="B22" i="4" s="1"/>
  <c r="B23" i="4" s="1"/>
  <c r="F15" i="2"/>
  <c r="F14" i="2"/>
  <c r="F13" i="2"/>
  <c r="F11" i="2"/>
  <c r="F9" i="2"/>
  <c r="F4" i="2"/>
  <c r="F5" i="2"/>
  <c r="F6" i="2"/>
  <c r="F7" i="2"/>
  <c r="F3" i="2"/>
  <c r="B24" i="4" l="1"/>
  <c r="B25" i="4" s="1"/>
  <c r="B27" i="4" s="1"/>
  <c r="B28" i="4" s="1"/>
  <c r="B46" i="4"/>
  <c r="B47" i="4" s="1"/>
  <c r="B48" i="4" s="1"/>
  <c r="B29" i="4" l="1"/>
  <c r="B30" i="4" s="1"/>
  <c r="B32" i="4" s="1"/>
  <c r="B33" i="4" s="1"/>
  <c r="B49" i="4"/>
  <c r="B50" i="4" s="1"/>
  <c r="B51" i="4" s="1"/>
  <c r="B34" i="4" l="1"/>
  <c r="B35" i="4" s="1"/>
  <c r="B36" i="4" s="1"/>
  <c r="B37" i="4" s="1"/>
  <c r="B39" i="4" s="1"/>
  <c r="B40" i="4" s="1"/>
  <c r="B41" i="4" s="1"/>
  <c r="B42" i="4" s="1"/>
  <c r="B43" i="4" s="1"/>
  <c r="B44" i="4" s="1"/>
</calcChain>
</file>

<file path=xl/sharedStrings.xml><?xml version="1.0" encoding="utf-8"?>
<sst xmlns="http://schemas.openxmlformats.org/spreadsheetml/2006/main" count="344" uniqueCount="46">
  <si>
    <t>TKeilor Mystic Marvel</t>
  </si>
  <si>
    <t>Open</t>
  </si>
  <si>
    <t>T-Keilor Gold</t>
  </si>
  <si>
    <t>Regular</t>
  </si>
  <si>
    <t>D</t>
  </si>
  <si>
    <t>Catch Me If You Can</t>
  </si>
  <si>
    <t>Fast &amp; Furious</t>
  </si>
  <si>
    <t>Berwick Bladerunners</t>
  </si>
  <si>
    <t>Howling Hounds</t>
  </si>
  <si>
    <t>VW Silly Sausages</t>
  </si>
  <si>
    <t>W</t>
  </si>
  <si>
    <t>MAD Flyers</t>
  </si>
  <si>
    <t>4PR Accellerators</t>
  </si>
  <si>
    <t>Frankston Storm Hailstorms</t>
  </si>
  <si>
    <t>Double round robin - 3 heats</t>
  </si>
  <si>
    <t>8 races = 24 heats</t>
  </si>
  <si>
    <t>Handicapped</t>
  </si>
  <si>
    <t>Div 1</t>
  </si>
  <si>
    <t>B/O</t>
  </si>
  <si>
    <t>Seed</t>
  </si>
  <si>
    <t>Team</t>
  </si>
  <si>
    <t>Division</t>
  </si>
  <si>
    <t>Format</t>
  </si>
  <si>
    <t>Time</t>
  </si>
  <si>
    <t>Race #</t>
  </si>
  <si>
    <t>Div</t>
  </si>
  <si>
    <t>Left Lane</t>
  </si>
  <si>
    <t>Right Lane</t>
  </si>
  <si>
    <t>Heats</t>
  </si>
  <si>
    <t>Judge</t>
  </si>
  <si>
    <t>10 mins</t>
  </si>
  <si>
    <t>Berwick Pickles</t>
  </si>
  <si>
    <t>Triple round robin - Best of 5</t>
  </si>
  <si>
    <t>6 races = 18-30 heats</t>
  </si>
  <si>
    <t>Open 1</t>
  </si>
  <si>
    <t>Open 2</t>
  </si>
  <si>
    <t>10 mins - 4PR</t>
  </si>
  <si>
    <t>10 mins - Frankston</t>
  </si>
  <si>
    <t>10 mins - Hastings / Ballarat</t>
  </si>
  <si>
    <t>10 mins - Eastside</t>
  </si>
  <si>
    <t>20 mins Berwick - 10 mins Manly</t>
  </si>
  <si>
    <t>10 mins - Keilor</t>
  </si>
  <si>
    <t>10 mins - captains sign off timesheets</t>
  </si>
  <si>
    <t>Ben</t>
  </si>
  <si>
    <t>Gordon</t>
  </si>
  <si>
    <t>DANDENONG SHOW RUNNING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</si>
</sst>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2" fontId="0" fillId="0" borderId="1" xfId="0" applyNumberForma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/>
    <xf numFmtId="164" fontId="0" fillId="0" borderId="8" xfId="0" applyNumberFormat="1" applyBorder="1"/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6049-0B73-4CE0-AE2D-D238AA16DC1F}">
  <dimension ref="A2:G16"/>
  <sheetViews>
    <sheetView showGridLines="0" workbookViewId="0">
      <selection activeCell="G21" sqref="G21"/>
    </sheetView>
  </sheetViews>
  <sheetFormatPr defaultRowHeight="15" x14ac:dyDescent="0.25"/>
  <cols>
    <col min="2" max="2" width="26.140625" bestFit="1" customWidth="1"/>
    <col min="5" max="5" width="7.42578125" style="2" customWidth="1"/>
    <col min="7" max="7" width="28" customWidth="1"/>
    <col min="8" max="8" width="3.28515625" customWidth="1"/>
  </cols>
  <sheetData>
    <row r="2" spans="1:7" s="2" customFormat="1" x14ac:dyDescent="0.25">
      <c r="A2" s="12" t="s">
        <v>21</v>
      </c>
      <c r="B2" s="12" t="s">
        <v>20</v>
      </c>
      <c r="C2" s="12"/>
      <c r="D2" s="12" t="s">
        <v>19</v>
      </c>
      <c r="E2" s="12"/>
      <c r="F2" s="12" t="s">
        <v>18</v>
      </c>
      <c r="G2" s="12" t="s">
        <v>22</v>
      </c>
    </row>
    <row r="3" spans="1:7" x14ac:dyDescent="0.25">
      <c r="A3" s="31" t="s">
        <v>17</v>
      </c>
      <c r="B3" s="13" t="s">
        <v>2</v>
      </c>
      <c r="C3" s="13" t="s">
        <v>3</v>
      </c>
      <c r="D3" s="14">
        <v>16.216999999999999</v>
      </c>
      <c r="E3" s="15" t="s">
        <v>4</v>
      </c>
      <c r="F3" s="14">
        <f>D3-0.5</f>
        <v>15.716999999999999</v>
      </c>
      <c r="G3" s="16"/>
    </row>
    <row r="4" spans="1:7" x14ac:dyDescent="0.25">
      <c r="A4" s="31"/>
      <c r="B4" s="13" t="s">
        <v>7</v>
      </c>
      <c r="C4" s="13" t="s">
        <v>3</v>
      </c>
      <c r="D4" s="14">
        <v>17</v>
      </c>
      <c r="E4" s="15" t="s">
        <v>4</v>
      </c>
      <c r="F4" s="14">
        <f t="shared" ref="F4:F15" si="0">D4-0.5</f>
        <v>16.5</v>
      </c>
      <c r="G4" s="17" t="s">
        <v>14</v>
      </c>
    </row>
    <row r="5" spans="1:7" x14ac:dyDescent="0.25">
      <c r="A5" s="31"/>
      <c r="B5" s="13" t="s">
        <v>13</v>
      </c>
      <c r="C5" s="13" t="s">
        <v>3</v>
      </c>
      <c r="D5" s="14">
        <v>19.306999999999999</v>
      </c>
      <c r="E5" s="15" t="s">
        <v>10</v>
      </c>
      <c r="F5" s="14">
        <f t="shared" si="0"/>
        <v>18.806999999999999</v>
      </c>
      <c r="G5" s="17" t="s">
        <v>15</v>
      </c>
    </row>
    <row r="6" spans="1:7" x14ac:dyDescent="0.25">
      <c r="A6" s="31"/>
      <c r="B6" s="13" t="s">
        <v>12</v>
      </c>
      <c r="C6" s="13" t="s">
        <v>3</v>
      </c>
      <c r="D6" s="14">
        <v>20</v>
      </c>
      <c r="E6" s="15" t="s">
        <v>4</v>
      </c>
      <c r="F6" s="14">
        <f t="shared" si="0"/>
        <v>19.5</v>
      </c>
      <c r="G6" s="17" t="s">
        <v>16</v>
      </c>
    </row>
    <row r="7" spans="1:7" x14ac:dyDescent="0.25">
      <c r="A7" s="31"/>
      <c r="B7" s="13" t="s">
        <v>9</v>
      </c>
      <c r="C7" s="13" t="s">
        <v>3</v>
      </c>
      <c r="D7" s="14">
        <v>20.334</v>
      </c>
      <c r="E7" s="15" t="s">
        <v>10</v>
      </c>
      <c r="F7" s="14">
        <f t="shared" si="0"/>
        <v>19.834</v>
      </c>
      <c r="G7" s="18"/>
    </row>
    <row r="8" spans="1:7" ht="6.75" customHeight="1" x14ac:dyDescent="0.25"/>
    <row r="9" spans="1:7" x14ac:dyDescent="0.25">
      <c r="A9" s="32" t="s">
        <v>34</v>
      </c>
      <c r="B9" s="19" t="s">
        <v>0</v>
      </c>
      <c r="C9" s="19" t="s">
        <v>1</v>
      </c>
      <c r="D9" s="20">
        <v>18.3</v>
      </c>
      <c r="E9" s="21" t="s">
        <v>4</v>
      </c>
      <c r="F9" s="20">
        <f t="shared" si="0"/>
        <v>17.8</v>
      </c>
      <c r="G9" s="22" t="s">
        <v>32</v>
      </c>
    </row>
    <row r="10" spans="1:7" x14ac:dyDescent="0.25">
      <c r="A10" s="33"/>
      <c r="B10" s="19" t="s">
        <v>31</v>
      </c>
      <c r="C10" s="19" t="s">
        <v>1</v>
      </c>
      <c r="D10" s="20">
        <v>18.8</v>
      </c>
      <c r="E10" s="21" t="s">
        <v>4</v>
      </c>
      <c r="F10" s="20">
        <f t="shared" si="0"/>
        <v>18.3</v>
      </c>
      <c r="G10" s="23" t="s">
        <v>33</v>
      </c>
    </row>
    <row r="11" spans="1:7" x14ac:dyDescent="0.25">
      <c r="A11" s="34"/>
      <c r="B11" s="19" t="s">
        <v>8</v>
      </c>
      <c r="C11" s="19" t="s">
        <v>1</v>
      </c>
      <c r="D11" s="20">
        <v>19.8</v>
      </c>
      <c r="E11" s="21" t="s">
        <v>4</v>
      </c>
      <c r="F11" s="20">
        <f t="shared" si="0"/>
        <v>19.3</v>
      </c>
      <c r="G11" s="24" t="s">
        <v>16</v>
      </c>
    </row>
    <row r="12" spans="1:7" ht="6.75" customHeight="1" x14ac:dyDescent="0.25">
      <c r="A12" s="7"/>
      <c r="B12" s="8"/>
      <c r="C12" s="8"/>
      <c r="D12" s="9"/>
      <c r="E12" s="10"/>
      <c r="F12" s="9"/>
      <c r="G12" s="8"/>
    </row>
    <row r="13" spans="1:7" x14ac:dyDescent="0.25">
      <c r="A13" s="35" t="s">
        <v>35</v>
      </c>
      <c r="B13" s="25" t="s">
        <v>6</v>
      </c>
      <c r="C13" s="25" t="s">
        <v>1</v>
      </c>
      <c r="D13" s="26">
        <v>21.5</v>
      </c>
      <c r="E13" s="27" t="s">
        <v>4</v>
      </c>
      <c r="F13" s="26">
        <f t="shared" si="0"/>
        <v>21</v>
      </c>
      <c r="G13" s="28" t="s">
        <v>32</v>
      </c>
    </row>
    <row r="14" spans="1:7" x14ac:dyDescent="0.25">
      <c r="A14" s="36"/>
      <c r="B14" s="25" t="s">
        <v>11</v>
      </c>
      <c r="C14" s="25" t="s">
        <v>1</v>
      </c>
      <c r="D14" s="26">
        <v>21.7</v>
      </c>
      <c r="E14" s="27" t="s">
        <v>4</v>
      </c>
      <c r="F14" s="26">
        <f t="shared" si="0"/>
        <v>21.2</v>
      </c>
      <c r="G14" s="29" t="s">
        <v>33</v>
      </c>
    </row>
    <row r="15" spans="1:7" x14ac:dyDescent="0.25">
      <c r="A15" s="37"/>
      <c r="B15" s="25" t="s">
        <v>5</v>
      </c>
      <c r="C15" s="25" t="s">
        <v>1</v>
      </c>
      <c r="D15" s="26">
        <v>23</v>
      </c>
      <c r="E15" s="27" t="s">
        <v>4</v>
      </c>
      <c r="F15" s="26">
        <f t="shared" si="0"/>
        <v>22.5</v>
      </c>
      <c r="G15" s="30" t="s">
        <v>16</v>
      </c>
    </row>
    <row r="16" spans="1:7" x14ac:dyDescent="0.25">
      <c r="D16" s="1"/>
    </row>
  </sheetData>
  <mergeCells count="3">
    <mergeCell ref="A3:A7"/>
    <mergeCell ref="A9:A11"/>
    <mergeCell ref="A13:A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17DA-7DDC-4FA0-BA7C-120DA1D4D75F}">
  <sheetPr>
    <pageSetUpPr fitToPage="1"/>
  </sheetPr>
  <dimension ref="B1:Z52"/>
  <sheetViews>
    <sheetView showGridLines="0" tabSelected="1" workbookViewId="0">
      <selection activeCell="F47" sqref="F47"/>
    </sheetView>
  </sheetViews>
  <sheetFormatPr defaultRowHeight="15" x14ac:dyDescent="0.25"/>
  <cols>
    <col min="1" max="1" width="3.28515625" customWidth="1"/>
    <col min="2" max="4" width="9.140625" style="2"/>
    <col min="5" max="6" width="26.140625" style="2" bestFit="1" customWidth="1"/>
    <col min="7" max="8" width="9.140625" style="2"/>
    <col min="10" max="11" width="16.85546875" customWidth="1"/>
    <col min="12" max="12" width="9.140625" hidden="1" customWidth="1"/>
    <col min="13" max="14" width="26.140625" hidden="1" customWidth="1"/>
    <col min="15" max="19" width="9.140625" hidden="1" customWidth="1"/>
    <col min="20" max="20" width="26.140625" hidden="1" customWidth="1"/>
    <col min="21" max="21" width="3.28515625" hidden="1" customWidth="1"/>
    <col min="22" max="23" width="5.5703125" style="2" hidden="1" customWidth="1"/>
    <col min="24" max="24" width="3.85546875" hidden="1" customWidth="1"/>
    <col min="25" max="25" width="16.85546875" hidden="1" customWidth="1"/>
    <col min="26" max="26" width="20.42578125" hidden="1" customWidth="1"/>
  </cols>
  <sheetData>
    <row r="1" spans="2:26" ht="18.75" x14ac:dyDescent="0.3">
      <c r="B1" s="41" t="s">
        <v>45</v>
      </c>
      <c r="C1" s="41"/>
      <c r="D1" s="41"/>
      <c r="E1" s="41"/>
      <c r="F1" s="41"/>
      <c r="G1" s="41"/>
      <c r="H1" s="41"/>
    </row>
    <row r="2" spans="2:26" ht="6" customHeight="1" x14ac:dyDescent="0.25"/>
    <row r="3" spans="2:26" x14ac:dyDescent="0.25">
      <c r="B3" s="12" t="s">
        <v>23</v>
      </c>
      <c r="C3" s="12" t="s">
        <v>24</v>
      </c>
      <c r="D3" s="12" t="s">
        <v>25</v>
      </c>
      <c r="E3" s="12" t="s">
        <v>26</v>
      </c>
      <c r="F3" s="12" t="s">
        <v>27</v>
      </c>
      <c r="G3" s="12" t="s">
        <v>28</v>
      </c>
      <c r="H3" s="12" t="s">
        <v>29</v>
      </c>
      <c r="L3" s="5" t="s">
        <v>17</v>
      </c>
      <c r="M3" s="5" t="s">
        <v>9</v>
      </c>
      <c r="N3" s="5" t="s">
        <v>7</v>
      </c>
      <c r="S3">
        <v>1</v>
      </c>
      <c r="T3" s="3" t="s">
        <v>2</v>
      </c>
      <c r="V3" s="2">
        <v>5</v>
      </c>
      <c r="W3" s="2">
        <v>2</v>
      </c>
      <c r="Y3" t="str">
        <f>VLOOKUP(V3,$S$3:$T$7,2,0)</f>
        <v>VW Silly Sausages</v>
      </c>
      <c r="Z3" t="str">
        <f>VLOOKUP(W3,$S$3:$T$7,2,0)</f>
        <v>Berwick Bladerunners</v>
      </c>
    </row>
    <row r="4" spans="2:26" x14ac:dyDescent="0.25">
      <c r="B4" s="6">
        <v>9</v>
      </c>
      <c r="C4" s="4">
        <v>1</v>
      </c>
      <c r="D4" s="4" t="s">
        <v>17</v>
      </c>
      <c r="E4" s="4" t="s">
        <v>9</v>
      </c>
      <c r="F4" s="4" t="s">
        <v>7</v>
      </c>
      <c r="G4" s="4" t="str">
        <f>IF(D4="Div 1","3 heats","Best of 5")</f>
        <v>3 heats</v>
      </c>
      <c r="H4" s="4" t="s">
        <v>43</v>
      </c>
      <c r="L4" s="5" t="s">
        <v>17</v>
      </c>
      <c r="M4" s="5" t="s">
        <v>12</v>
      </c>
      <c r="N4" s="5" t="s">
        <v>2</v>
      </c>
      <c r="S4">
        <v>2</v>
      </c>
      <c r="T4" s="3" t="s">
        <v>7</v>
      </c>
      <c r="V4" s="2">
        <v>4</v>
      </c>
      <c r="W4" s="2">
        <v>1</v>
      </c>
      <c r="Y4" t="str">
        <f t="shared" ref="Y4:Y22" si="0">VLOOKUP(V4,$S$3:$T$7,2,0)</f>
        <v>4PR Accellerators</v>
      </c>
      <c r="Z4" t="str">
        <f t="shared" ref="Z4:Z22" si="1">VLOOKUP(W4,$S$3:$T$7,2,0)</f>
        <v>T-Keilor Gold</v>
      </c>
    </row>
    <row r="5" spans="2:26" x14ac:dyDescent="0.25">
      <c r="B5" s="6">
        <f>B4+IF(G4="3 heats",0.07,0.09)</f>
        <v>9.07</v>
      </c>
      <c r="C5" s="4">
        <v>2</v>
      </c>
      <c r="D5" s="4" t="s">
        <v>17</v>
      </c>
      <c r="E5" s="4" t="s">
        <v>12</v>
      </c>
      <c r="F5" s="4" t="s">
        <v>2</v>
      </c>
      <c r="G5" s="4" t="str">
        <f t="shared" ref="G5:G7" si="2">IF(D5="Div 1","3 heats","Best of 5")</f>
        <v>3 heats</v>
      </c>
      <c r="H5" s="4" t="s">
        <v>43</v>
      </c>
      <c r="L5" s="5" t="s">
        <v>17</v>
      </c>
      <c r="M5" s="5" t="s">
        <v>13</v>
      </c>
      <c r="N5" s="5" t="s">
        <v>9</v>
      </c>
      <c r="S5">
        <v>3</v>
      </c>
      <c r="T5" s="3" t="s">
        <v>13</v>
      </c>
      <c r="V5" s="2">
        <v>3</v>
      </c>
      <c r="W5" s="2">
        <v>5</v>
      </c>
      <c r="Y5" t="str">
        <f t="shared" si="0"/>
        <v>Frankston Storm Hailstorms</v>
      </c>
      <c r="Z5" t="str">
        <f t="shared" si="1"/>
        <v>VW Silly Sausages</v>
      </c>
    </row>
    <row r="6" spans="2:26" x14ac:dyDescent="0.25">
      <c r="B6" s="6">
        <f t="shared" ref="B6:B51" si="3">B5+IF(G5="3 heats",0.07,0.09)</f>
        <v>9.14</v>
      </c>
      <c r="C6" s="4">
        <v>3</v>
      </c>
      <c r="D6" s="4" t="s">
        <v>34</v>
      </c>
      <c r="E6" s="4" t="s">
        <v>8</v>
      </c>
      <c r="F6" s="4" t="s">
        <v>0</v>
      </c>
      <c r="G6" s="4" t="str">
        <f t="shared" si="2"/>
        <v>Best of 5</v>
      </c>
      <c r="H6" s="4" t="s">
        <v>43</v>
      </c>
      <c r="L6" s="5" t="s">
        <v>17</v>
      </c>
      <c r="M6" s="5" t="s">
        <v>7</v>
      </c>
      <c r="N6" s="5" t="s">
        <v>12</v>
      </c>
      <c r="S6">
        <v>4</v>
      </c>
      <c r="T6" s="3" t="s">
        <v>12</v>
      </c>
      <c r="V6" s="2">
        <v>2</v>
      </c>
      <c r="W6" s="2">
        <v>4</v>
      </c>
      <c r="Y6" t="str">
        <f t="shared" si="0"/>
        <v>Berwick Bladerunners</v>
      </c>
      <c r="Z6" t="str">
        <f t="shared" si="1"/>
        <v>4PR Accellerators</v>
      </c>
    </row>
    <row r="7" spans="2:26" x14ac:dyDescent="0.25">
      <c r="B7" s="6">
        <f t="shared" si="3"/>
        <v>9.23</v>
      </c>
      <c r="C7" s="4">
        <v>4</v>
      </c>
      <c r="D7" s="4" t="s">
        <v>35</v>
      </c>
      <c r="E7" s="4" t="s">
        <v>5</v>
      </c>
      <c r="F7" s="4" t="s">
        <v>6</v>
      </c>
      <c r="G7" s="4" t="str">
        <f t="shared" si="2"/>
        <v>Best of 5</v>
      </c>
      <c r="H7" s="4" t="s">
        <v>43</v>
      </c>
      <c r="L7" s="5" t="s">
        <v>17</v>
      </c>
      <c r="M7" s="5" t="s">
        <v>2</v>
      </c>
      <c r="N7" s="5" t="s">
        <v>13</v>
      </c>
      <c r="S7">
        <v>5</v>
      </c>
      <c r="T7" s="3" t="s">
        <v>9</v>
      </c>
      <c r="V7" s="2">
        <v>1</v>
      </c>
      <c r="W7" s="2">
        <v>3</v>
      </c>
      <c r="Y7" t="str">
        <f t="shared" si="0"/>
        <v>T-Keilor Gold</v>
      </c>
      <c r="Z7" t="str">
        <f t="shared" si="1"/>
        <v>Frankston Storm Hailstorms</v>
      </c>
    </row>
    <row r="8" spans="2:26" x14ac:dyDescent="0.25">
      <c r="B8" s="6">
        <f t="shared" si="3"/>
        <v>9.32</v>
      </c>
      <c r="C8" s="38" t="s">
        <v>36</v>
      </c>
      <c r="D8" s="39"/>
      <c r="E8" s="39"/>
      <c r="F8" s="39"/>
      <c r="G8" s="39"/>
      <c r="H8" s="40"/>
      <c r="L8" s="5" t="s">
        <v>17</v>
      </c>
      <c r="M8" s="5" t="s">
        <v>12</v>
      </c>
      <c r="N8" s="5" t="s">
        <v>9</v>
      </c>
      <c r="V8" s="2">
        <v>4</v>
      </c>
      <c r="W8" s="2">
        <v>5</v>
      </c>
      <c r="Y8" t="str">
        <f t="shared" si="0"/>
        <v>4PR Accellerators</v>
      </c>
      <c r="Z8" t="str">
        <f t="shared" si="1"/>
        <v>VW Silly Sausages</v>
      </c>
    </row>
    <row r="9" spans="2:26" x14ac:dyDescent="0.25">
      <c r="B9" s="6">
        <f>B8+0.1</f>
        <v>9.42</v>
      </c>
      <c r="C9" s="4">
        <v>5</v>
      </c>
      <c r="D9" s="4" t="s">
        <v>17</v>
      </c>
      <c r="E9" s="4" t="s">
        <v>13</v>
      </c>
      <c r="F9" s="4" t="s">
        <v>9</v>
      </c>
      <c r="G9" s="4" t="str">
        <f t="shared" ref="G9:G50" si="4">IF(D9="Div 1","3 heats","Best of 5")</f>
        <v>3 heats</v>
      </c>
      <c r="H9" s="4" t="s">
        <v>44</v>
      </c>
      <c r="L9" s="5" t="s">
        <v>17</v>
      </c>
      <c r="M9" s="5" t="s">
        <v>7</v>
      </c>
      <c r="N9" s="5" t="s">
        <v>13</v>
      </c>
      <c r="V9" s="2">
        <v>2</v>
      </c>
      <c r="W9" s="2">
        <v>3</v>
      </c>
      <c r="Y9" t="str">
        <f t="shared" si="0"/>
        <v>Berwick Bladerunners</v>
      </c>
      <c r="Z9" t="str">
        <f t="shared" si="1"/>
        <v>Frankston Storm Hailstorms</v>
      </c>
    </row>
    <row r="10" spans="2:26" x14ac:dyDescent="0.25">
      <c r="B10" s="6">
        <f t="shared" si="3"/>
        <v>9.49</v>
      </c>
      <c r="C10" s="4">
        <v>6</v>
      </c>
      <c r="D10" s="4" t="s">
        <v>17</v>
      </c>
      <c r="E10" s="4" t="s">
        <v>7</v>
      </c>
      <c r="F10" s="4" t="s">
        <v>12</v>
      </c>
      <c r="G10" s="4" t="str">
        <f t="shared" si="4"/>
        <v>3 heats</v>
      </c>
      <c r="H10" s="4" t="s">
        <v>44</v>
      </c>
      <c r="L10" s="5" t="s">
        <v>17</v>
      </c>
      <c r="M10" s="5" t="s">
        <v>9</v>
      </c>
      <c r="N10" s="5" t="s">
        <v>2</v>
      </c>
      <c r="V10" s="2">
        <v>5</v>
      </c>
      <c r="W10" s="2">
        <v>1</v>
      </c>
      <c r="Y10" t="str">
        <f t="shared" si="0"/>
        <v>VW Silly Sausages</v>
      </c>
      <c r="Z10" t="str">
        <f t="shared" si="1"/>
        <v>T-Keilor Gold</v>
      </c>
    </row>
    <row r="11" spans="2:26" x14ac:dyDescent="0.25">
      <c r="B11" s="6">
        <f t="shared" si="3"/>
        <v>9.56</v>
      </c>
      <c r="C11" s="4">
        <v>7</v>
      </c>
      <c r="D11" s="4" t="s">
        <v>34</v>
      </c>
      <c r="E11" s="4" t="s">
        <v>31</v>
      </c>
      <c r="F11" s="4" t="s">
        <v>8</v>
      </c>
      <c r="G11" s="4" t="str">
        <f t="shared" si="4"/>
        <v>Best of 5</v>
      </c>
      <c r="H11" s="4" t="s">
        <v>44</v>
      </c>
      <c r="L11" s="5" t="s">
        <v>17</v>
      </c>
      <c r="M11" s="5" t="s">
        <v>13</v>
      </c>
      <c r="N11" s="5" t="s">
        <v>12</v>
      </c>
      <c r="V11" s="2">
        <v>3</v>
      </c>
      <c r="W11" s="2">
        <v>4</v>
      </c>
      <c r="Y11" t="str">
        <f t="shared" si="0"/>
        <v>Frankston Storm Hailstorms</v>
      </c>
      <c r="Z11" t="str">
        <f t="shared" si="1"/>
        <v>4PR Accellerators</v>
      </c>
    </row>
    <row r="12" spans="2:26" x14ac:dyDescent="0.25">
      <c r="B12" s="6">
        <v>10.050000000000001</v>
      </c>
      <c r="C12" s="4">
        <v>8</v>
      </c>
      <c r="D12" s="4" t="s">
        <v>35</v>
      </c>
      <c r="E12" s="4" t="s">
        <v>11</v>
      </c>
      <c r="F12" s="4" t="s">
        <v>5</v>
      </c>
      <c r="G12" s="4" t="str">
        <f t="shared" si="4"/>
        <v>Best of 5</v>
      </c>
      <c r="H12" s="4" t="s">
        <v>44</v>
      </c>
      <c r="L12" s="5" t="s">
        <v>17</v>
      </c>
      <c r="M12" s="5" t="s">
        <v>2</v>
      </c>
      <c r="N12" s="5" t="s">
        <v>7</v>
      </c>
      <c r="V12" s="2">
        <v>1</v>
      </c>
      <c r="W12" s="2">
        <v>2</v>
      </c>
      <c r="Y12" t="str">
        <f t="shared" si="0"/>
        <v>T-Keilor Gold</v>
      </c>
      <c r="Z12" t="str">
        <f t="shared" si="1"/>
        <v>Berwick Bladerunners</v>
      </c>
    </row>
    <row r="13" spans="2:26" x14ac:dyDescent="0.25">
      <c r="B13" s="6">
        <f t="shared" si="3"/>
        <v>10.14</v>
      </c>
      <c r="C13" s="38" t="s">
        <v>37</v>
      </c>
      <c r="D13" s="39"/>
      <c r="E13" s="39"/>
      <c r="F13" s="39"/>
      <c r="G13" s="39"/>
      <c r="H13" s="40"/>
      <c r="L13" s="5" t="s">
        <v>17</v>
      </c>
      <c r="M13" s="5" t="s">
        <v>7</v>
      </c>
      <c r="N13" s="5" t="s">
        <v>9</v>
      </c>
      <c r="V13" s="2">
        <v>2</v>
      </c>
      <c r="W13" s="2">
        <v>5</v>
      </c>
      <c r="Y13" t="str">
        <f t="shared" si="0"/>
        <v>Berwick Bladerunners</v>
      </c>
      <c r="Z13" t="str">
        <f t="shared" si="1"/>
        <v>VW Silly Sausages</v>
      </c>
    </row>
    <row r="14" spans="2:26" x14ac:dyDescent="0.25">
      <c r="B14" s="6">
        <f>B13+0.1</f>
        <v>10.24</v>
      </c>
      <c r="C14" s="4">
        <v>9</v>
      </c>
      <c r="D14" s="4" t="s">
        <v>17</v>
      </c>
      <c r="E14" s="4" t="s">
        <v>2</v>
      </c>
      <c r="F14" s="4" t="s">
        <v>13</v>
      </c>
      <c r="G14" s="4" t="str">
        <f t="shared" si="4"/>
        <v>3 heats</v>
      </c>
      <c r="H14" s="4" t="s">
        <v>43</v>
      </c>
      <c r="L14" s="5" t="s">
        <v>17</v>
      </c>
      <c r="M14" s="5" t="s">
        <v>2</v>
      </c>
      <c r="N14" s="5" t="s">
        <v>12</v>
      </c>
      <c r="V14" s="2">
        <v>1</v>
      </c>
      <c r="W14" s="2">
        <v>4</v>
      </c>
      <c r="Y14" t="str">
        <f t="shared" si="0"/>
        <v>T-Keilor Gold</v>
      </c>
      <c r="Z14" t="str">
        <f t="shared" si="1"/>
        <v>4PR Accellerators</v>
      </c>
    </row>
    <row r="15" spans="2:26" x14ac:dyDescent="0.25">
      <c r="B15" s="6">
        <f t="shared" si="3"/>
        <v>10.31</v>
      </c>
      <c r="C15" s="4">
        <v>10</v>
      </c>
      <c r="D15" s="4" t="s">
        <v>17</v>
      </c>
      <c r="E15" s="4" t="s">
        <v>12</v>
      </c>
      <c r="F15" s="4" t="s">
        <v>9</v>
      </c>
      <c r="G15" s="4" t="str">
        <f t="shared" si="4"/>
        <v>3 heats</v>
      </c>
      <c r="H15" s="4" t="s">
        <v>43</v>
      </c>
      <c r="L15" s="5" t="s">
        <v>17</v>
      </c>
      <c r="M15" s="5" t="s">
        <v>9</v>
      </c>
      <c r="N15" s="5" t="s">
        <v>13</v>
      </c>
      <c r="V15" s="2">
        <v>5</v>
      </c>
      <c r="W15" s="2">
        <v>3</v>
      </c>
      <c r="Y15" t="str">
        <f t="shared" si="0"/>
        <v>VW Silly Sausages</v>
      </c>
      <c r="Z15" t="str">
        <f t="shared" si="1"/>
        <v>Frankston Storm Hailstorms</v>
      </c>
    </row>
    <row r="16" spans="2:26" x14ac:dyDescent="0.25">
      <c r="B16" s="6">
        <f t="shared" si="3"/>
        <v>10.38</v>
      </c>
      <c r="C16" s="4">
        <v>11</v>
      </c>
      <c r="D16" s="4" t="s">
        <v>34</v>
      </c>
      <c r="E16" s="4" t="s">
        <v>0</v>
      </c>
      <c r="F16" s="4" t="s">
        <v>31</v>
      </c>
      <c r="G16" s="4" t="str">
        <f t="shared" si="4"/>
        <v>Best of 5</v>
      </c>
      <c r="H16" s="4" t="s">
        <v>43</v>
      </c>
      <c r="L16" s="5" t="s">
        <v>17</v>
      </c>
      <c r="M16" s="5" t="s">
        <v>12</v>
      </c>
      <c r="N16" s="5" t="s">
        <v>7</v>
      </c>
      <c r="V16" s="2">
        <v>4</v>
      </c>
      <c r="W16" s="2">
        <v>2</v>
      </c>
      <c r="Y16" t="str">
        <f t="shared" si="0"/>
        <v>4PR Accellerators</v>
      </c>
      <c r="Z16" t="str">
        <f t="shared" si="1"/>
        <v>Berwick Bladerunners</v>
      </c>
    </row>
    <row r="17" spans="2:26" x14ac:dyDescent="0.25">
      <c r="B17" s="6">
        <f t="shared" si="3"/>
        <v>10.47</v>
      </c>
      <c r="C17" s="4">
        <v>12</v>
      </c>
      <c r="D17" s="4" t="s">
        <v>35</v>
      </c>
      <c r="E17" s="4" t="s">
        <v>11</v>
      </c>
      <c r="F17" s="4" t="s">
        <v>6</v>
      </c>
      <c r="G17" s="4" t="str">
        <f t="shared" si="4"/>
        <v>Best of 5</v>
      </c>
      <c r="H17" s="4" t="s">
        <v>43</v>
      </c>
      <c r="L17" s="5" t="s">
        <v>17</v>
      </c>
      <c r="M17" s="5" t="s">
        <v>13</v>
      </c>
      <c r="N17" s="5" t="s">
        <v>2</v>
      </c>
      <c r="V17" s="2">
        <v>3</v>
      </c>
      <c r="W17" s="2">
        <v>1</v>
      </c>
      <c r="Y17" t="str">
        <f t="shared" si="0"/>
        <v>Frankston Storm Hailstorms</v>
      </c>
      <c r="Z17" t="str">
        <f t="shared" si="1"/>
        <v>T-Keilor Gold</v>
      </c>
    </row>
    <row r="18" spans="2:26" x14ac:dyDescent="0.25">
      <c r="B18" s="6">
        <f t="shared" si="3"/>
        <v>10.56</v>
      </c>
      <c r="C18" s="38" t="s">
        <v>38</v>
      </c>
      <c r="D18" s="39"/>
      <c r="E18" s="39"/>
      <c r="F18" s="39"/>
      <c r="G18" s="39"/>
      <c r="H18" s="40"/>
      <c r="L18" s="5" t="s">
        <v>17</v>
      </c>
      <c r="M18" s="5" t="s">
        <v>9</v>
      </c>
      <c r="N18" s="5" t="s">
        <v>12</v>
      </c>
      <c r="V18" s="2">
        <v>5</v>
      </c>
      <c r="W18" s="2">
        <v>4</v>
      </c>
      <c r="Y18" t="str">
        <f t="shared" si="0"/>
        <v>VW Silly Sausages</v>
      </c>
      <c r="Z18" t="str">
        <f t="shared" si="1"/>
        <v>4PR Accellerators</v>
      </c>
    </row>
    <row r="19" spans="2:26" x14ac:dyDescent="0.25">
      <c r="B19" s="6">
        <v>11.06</v>
      </c>
      <c r="C19" s="4">
        <v>13</v>
      </c>
      <c r="D19" s="4" t="s">
        <v>17</v>
      </c>
      <c r="E19" s="4" t="s">
        <v>7</v>
      </c>
      <c r="F19" s="4" t="s">
        <v>13</v>
      </c>
      <c r="G19" s="4" t="str">
        <f t="shared" si="4"/>
        <v>3 heats</v>
      </c>
      <c r="H19" s="4" t="s">
        <v>44</v>
      </c>
      <c r="L19" s="5" t="s">
        <v>17</v>
      </c>
      <c r="M19" s="5" t="s">
        <v>13</v>
      </c>
      <c r="N19" s="5" t="s">
        <v>7</v>
      </c>
      <c r="V19" s="2">
        <v>3</v>
      </c>
      <c r="W19" s="2">
        <v>2</v>
      </c>
      <c r="Y19" t="str">
        <f t="shared" si="0"/>
        <v>Frankston Storm Hailstorms</v>
      </c>
      <c r="Z19" t="str">
        <f t="shared" si="1"/>
        <v>Berwick Bladerunners</v>
      </c>
    </row>
    <row r="20" spans="2:26" x14ac:dyDescent="0.25">
      <c r="B20" s="6">
        <f t="shared" si="3"/>
        <v>11.13</v>
      </c>
      <c r="C20" s="4">
        <v>14</v>
      </c>
      <c r="D20" s="4" t="s">
        <v>17</v>
      </c>
      <c r="E20" s="4" t="s">
        <v>2</v>
      </c>
      <c r="F20" s="4" t="s">
        <v>9</v>
      </c>
      <c r="G20" s="4" t="str">
        <f t="shared" si="4"/>
        <v>3 heats</v>
      </c>
      <c r="H20" s="4" t="s">
        <v>44</v>
      </c>
      <c r="L20" s="5" t="s">
        <v>17</v>
      </c>
      <c r="M20" s="5" t="s">
        <v>2</v>
      </c>
      <c r="N20" s="5" t="s">
        <v>9</v>
      </c>
      <c r="V20" s="2">
        <v>1</v>
      </c>
      <c r="W20" s="2">
        <v>5</v>
      </c>
      <c r="Y20" t="str">
        <f t="shared" si="0"/>
        <v>T-Keilor Gold</v>
      </c>
      <c r="Z20" t="str">
        <f t="shared" si="1"/>
        <v>VW Silly Sausages</v>
      </c>
    </row>
    <row r="21" spans="2:26" x14ac:dyDescent="0.25">
      <c r="B21" s="6">
        <f t="shared" si="3"/>
        <v>11.200000000000001</v>
      </c>
      <c r="C21" s="4">
        <v>15</v>
      </c>
      <c r="D21" s="4" t="s">
        <v>34</v>
      </c>
      <c r="E21" s="4" t="s">
        <v>0</v>
      </c>
      <c r="F21" s="4" t="s">
        <v>8</v>
      </c>
      <c r="G21" s="4" t="str">
        <f t="shared" si="4"/>
        <v>Best of 5</v>
      </c>
      <c r="H21" s="4" t="s">
        <v>44</v>
      </c>
      <c r="L21" s="5" t="s">
        <v>17</v>
      </c>
      <c r="M21" s="5" t="s">
        <v>12</v>
      </c>
      <c r="N21" s="5" t="s">
        <v>13</v>
      </c>
      <c r="V21" s="2">
        <v>4</v>
      </c>
      <c r="W21" s="2">
        <v>3</v>
      </c>
      <c r="Y21" t="str">
        <f t="shared" si="0"/>
        <v>4PR Accellerators</v>
      </c>
      <c r="Z21" t="str">
        <f t="shared" si="1"/>
        <v>Frankston Storm Hailstorms</v>
      </c>
    </row>
    <row r="22" spans="2:26" x14ac:dyDescent="0.25">
      <c r="B22" s="6">
        <f t="shared" si="3"/>
        <v>11.290000000000001</v>
      </c>
      <c r="C22" s="4">
        <v>16</v>
      </c>
      <c r="D22" s="4" t="s">
        <v>35</v>
      </c>
      <c r="E22" s="4" t="s">
        <v>6</v>
      </c>
      <c r="F22" s="4" t="s">
        <v>5</v>
      </c>
      <c r="G22" s="4" t="str">
        <f t="shared" si="4"/>
        <v>Best of 5</v>
      </c>
      <c r="H22" s="4" t="s">
        <v>44</v>
      </c>
      <c r="L22" s="5" t="s">
        <v>17</v>
      </c>
      <c r="M22" s="5" t="s">
        <v>7</v>
      </c>
      <c r="N22" s="5" t="s">
        <v>2</v>
      </c>
      <c r="V22" s="2">
        <v>2</v>
      </c>
      <c r="W22" s="2">
        <v>1</v>
      </c>
      <c r="Y22" t="str">
        <f t="shared" si="0"/>
        <v>Berwick Bladerunners</v>
      </c>
      <c r="Z22" t="str">
        <f t="shared" si="1"/>
        <v>T-Keilor Gold</v>
      </c>
    </row>
    <row r="23" spans="2:26" x14ac:dyDescent="0.25">
      <c r="B23" s="6">
        <f t="shared" si="3"/>
        <v>11.38</v>
      </c>
      <c r="C23" s="38" t="s">
        <v>39</v>
      </c>
      <c r="D23" s="39"/>
      <c r="E23" s="39"/>
      <c r="F23" s="39"/>
      <c r="G23" s="39"/>
      <c r="H23" s="40"/>
    </row>
    <row r="24" spans="2:26" x14ac:dyDescent="0.25">
      <c r="B24" s="6">
        <f>B23+0.1</f>
        <v>11.48</v>
      </c>
      <c r="C24" s="4">
        <v>17</v>
      </c>
      <c r="D24" s="4" t="s">
        <v>17</v>
      </c>
      <c r="E24" s="4" t="s">
        <v>13</v>
      </c>
      <c r="F24" s="4" t="s">
        <v>12</v>
      </c>
      <c r="G24" s="4" t="str">
        <f t="shared" si="4"/>
        <v>3 heats</v>
      </c>
      <c r="H24" s="4" t="s">
        <v>43</v>
      </c>
      <c r="L24" s="5" t="s">
        <v>34</v>
      </c>
      <c r="M24" s="5" t="s">
        <v>8</v>
      </c>
      <c r="N24" s="5" t="s">
        <v>0</v>
      </c>
    </row>
    <row r="25" spans="2:26" x14ac:dyDescent="0.25">
      <c r="B25" s="6">
        <f t="shared" si="3"/>
        <v>11.55</v>
      </c>
      <c r="C25" s="4">
        <v>18</v>
      </c>
      <c r="D25" s="4" t="s">
        <v>17</v>
      </c>
      <c r="E25" s="4" t="s">
        <v>2</v>
      </c>
      <c r="F25" s="4" t="s">
        <v>7</v>
      </c>
      <c r="G25" s="4" t="str">
        <f t="shared" si="4"/>
        <v>3 heats</v>
      </c>
      <c r="H25" s="4" t="s">
        <v>43</v>
      </c>
      <c r="L25" s="5" t="s">
        <v>34</v>
      </c>
      <c r="M25" s="5" t="s">
        <v>31</v>
      </c>
      <c r="N25" s="5" t="s">
        <v>8</v>
      </c>
    </row>
    <row r="26" spans="2:26" x14ac:dyDescent="0.25">
      <c r="B26" s="6">
        <v>12.02</v>
      </c>
      <c r="C26" s="4">
        <v>19</v>
      </c>
      <c r="D26" s="4" t="s">
        <v>34</v>
      </c>
      <c r="E26" s="4" t="s">
        <v>8</v>
      </c>
      <c r="F26" s="4" t="s">
        <v>31</v>
      </c>
      <c r="G26" s="4" t="str">
        <f t="shared" si="4"/>
        <v>Best of 5</v>
      </c>
      <c r="H26" s="4" t="s">
        <v>43</v>
      </c>
      <c r="L26" s="5" t="s">
        <v>34</v>
      </c>
      <c r="M26" s="5" t="s">
        <v>0</v>
      </c>
      <c r="N26" s="5" t="s">
        <v>31</v>
      </c>
      <c r="S26">
        <v>1</v>
      </c>
      <c r="T26" s="3" t="s">
        <v>0</v>
      </c>
      <c r="V26" s="2">
        <v>3</v>
      </c>
      <c r="W26" s="2">
        <v>1</v>
      </c>
      <c r="Y26" t="str">
        <f>VLOOKUP(V26,$S$26:$T$28,2,0)</f>
        <v>Howling Hounds</v>
      </c>
      <c r="Z26" t="str">
        <f>VLOOKUP(W26,$S$26:$T$28,2,0)</f>
        <v>TKeilor Mystic Marvel</v>
      </c>
    </row>
    <row r="27" spans="2:26" x14ac:dyDescent="0.25">
      <c r="B27" s="6">
        <f t="shared" si="3"/>
        <v>12.11</v>
      </c>
      <c r="C27" s="4">
        <v>20</v>
      </c>
      <c r="D27" s="4" t="s">
        <v>35</v>
      </c>
      <c r="E27" s="4" t="s">
        <v>5</v>
      </c>
      <c r="F27" s="4" t="s">
        <v>11</v>
      </c>
      <c r="G27" s="4" t="str">
        <f t="shared" si="4"/>
        <v>Best of 5</v>
      </c>
      <c r="H27" s="4" t="s">
        <v>43</v>
      </c>
      <c r="L27" s="5" t="s">
        <v>34</v>
      </c>
      <c r="M27" s="5" t="s">
        <v>0</v>
      </c>
      <c r="N27" s="5" t="s">
        <v>8</v>
      </c>
      <c r="S27">
        <v>2</v>
      </c>
      <c r="T27" s="3" t="s">
        <v>31</v>
      </c>
      <c r="V27" s="2">
        <v>2</v>
      </c>
      <c r="W27" s="2">
        <v>3</v>
      </c>
      <c r="Y27" t="str">
        <f t="shared" ref="Y27:Y34" si="5">VLOOKUP(V27,$S$26:$T$28,2,0)</f>
        <v>Berwick Pickles</v>
      </c>
      <c r="Z27" t="str">
        <f t="shared" ref="Z27:Z34" si="6">VLOOKUP(W27,$S$26:$T$28,2,0)</f>
        <v>Howling Hounds</v>
      </c>
    </row>
    <row r="28" spans="2:26" x14ac:dyDescent="0.25">
      <c r="B28" s="6">
        <f t="shared" si="3"/>
        <v>12.2</v>
      </c>
      <c r="C28" s="38" t="s">
        <v>40</v>
      </c>
      <c r="D28" s="39"/>
      <c r="E28" s="39"/>
      <c r="F28" s="39"/>
      <c r="G28" s="39"/>
      <c r="H28" s="40"/>
      <c r="L28" s="5" t="s">
        <v>34</v>
      </c>
      <c r="M28" s="5" t="s">
        <v>8</v>
      </c>
      <c r="N28" s="5" t="s">
        <v>31</v>
      </c>
      <c r="S28">
        <v>3</v>
      </c>
      <c r="T28" s="3" t="s">
        <v>8</v>
      </c>
      <c r="V28" s="2">
        <v>1</v>
      </c>
      <c r="W28" s="2">
        <v>2</v>
      </c>
      <c r="Y28" t="str">
        <f t="shared" si="5"/>
        <v>TKeilor Mystic Marvel</v>
      </c>
      <c r="Z28" t="str">
        <f t="shared" si="6"/>
        <v>Berwick Pickles</v>
      </c>
    </row>
    <row r="29" spans="2:26" x14ac:dyDescent="0.25">
      <c r="B29" s="6">
        <f>B28+0.3</f>
        <v>12.5</v>
      </c>
      <c r="C29" s="4">
        <v>21</v>
      </c>
      <c r="D29" s="4" t="s">
        <v>17</v>
      </c>
      <c r="E29" s="4" t="s">
        <v>7</v>
      </c>
      <c r="F29" s="4" t="s">
        <v>9</v>
      </c>
      <c r="G29" s="4" t="str">
        <f t="shared" si="4"/>
        <v>3 heats</v>
      </c>
      <c r="H29" s="4" t="s">
        <v>44</v>
      </c>
      <c r="L29" s="5" t="s">
        <v>34</v>
      </c>
      <c r="M29" s="5" t="s">
        <v>31</v>
      </c>
      <c r="N29" s="5" t="s">
        <v>0</v>
      </c>
      <c r="V29" s="2">
        <v>1</v>
      </c>
      <c r="W29" s="2">
        <v>3</v>
      </c>
      <c r="Y29" t="str">
        <f t="shared" si="5"/>
        <v>TKeilor Mystic Marvel</v>
      </c>
      <c r="Z29" t="str">
        <f t="shared" si="6"/>
        <v>Howling Hounds</v>
      </c>
    </row>
    <row r="30" spans="2:26" x14ac:dyDescent="0.25">
      <c r="B30" s="6">
        <f t="shared" si="3"/>
        <v>12.57</v>
      </c>
      <c r="C30" s="4">
        <v>22</v>
      </c>
      <c r="D30" s="4" t="s">
        <v>17</v>
      </c>
      <c r="E30" s="4" t="s">
        <v>2</v>
      </c>
      <c r="F30" s="4" t="s">
        <v>12</v>
      </c>
      <c r="G30" s="4" t="str">
        <f t="shared" si="4"/>
        <v>3 heats</v>
      </c>
      <c r="H30" s="4" t="s">
        <v>44</v>
      </c>
      <c r="L30" s="5" t="s">
        <v>34</v>
      </c>
      <c r="M30" s="5" t="s">
        <v>8</v>
      </c>
      <c r="N30" s="5" t="s">
        <v>0</v>
      </c>
      <c r="V30" s="2">
        <v>3</v>
      </c>
      <c r="W30" s="2">
        <v>2</v>
      </c>
      <c r="Y30" t="str">
        <f t="shared" si="5"/>
        <v>Howling Hounds</v>
      </c>
      <c r="Z30" t="str">
        <f t="shared" si="6"/>
        <v>Berwick Pickles</v>
      </c>
    </row>
    <row r="31" spans="2:26" x14ac:dyDescent="0.25">
      <c r="B31" s="6">
        <v>1.04</v>
      </c>
      <c r="C31" s="4">
        <v>23</v>
      </c>
      <c r="D31" s="4" t="s">
        <v>34</v>
      </c>
      <c r="E31" s="4" t="s">
        <v>0</v>
      </c>
      <c r="F31" s="4" t="s">
        <v>31</v>
      </c>
      <c r="G31" s="4" t="str">
        <f t="shared" si="4"/>
        <v>Best of 5</v>
      </c>
      <c r="H31" s="4" t="s">
        <v>44</v>
      </c>
      <c r="L31" s="5" t="s">
        <v>34</v>
      </c>
      <c r="M31" s="5" t="s">
        <v>31</v>
      </c>
      <c r="N31" s="5" t="s">
        <v>8</v>
      </c>
      <c r="V31" s="2">
        <v>2</v>
      </c>
      <c r="W31" s="2">
        <v>1</v>
      </c>
      <c r="Y31" t="str">
        <f t="shared" si="5"/>
        <v>Berwick Pickles</v>
      </c>
      <c r="Z31" t="str">
        <f t="shared" si="6"/>
        <v>TKeilor Mystic Marvel</v>
      </c>
    </row>
    <row r="32" spans="2:26" x14ac:dyDescent="0.25">
      <c r="B32" s="6">
        <f t="shared" si="3"/>
        <v>1.1300000000000001</v>
      </c>
      <c r="C32" s="4">
        <v>24</v>
      </c>
      <c r="D32" s="4" t="s">
        <v>35</v>
      </c>
      <c r="E32" s="4" t="s">
        <v>11</v>
      </c>
      <c r="F32" s="4" t="s">
        <v>6</v>
      </c>
      <c r="G32" s="4" t="str">
        <f t="shared" si="4"/>
        <v>Best of 5</v>
      </c>
      <c r="H32" s="4" t="s">
        <v>44</v>
      </c>
      <c r="L32" s="5" t="s">
        <v>34</v>
      </c>
      <c r="M32" s="5" t="s">
        <v>0</v>
      </c>
      <c r="N32" s="5" t="s">
        <v>31</v>
      </c>
      <c r="V32" s="2">
        <v>3</v>
      </c>
      <c r="W32" s="2">
        <v>1</v>
      </c>
      <c r="Y32" t="str">
        <f t="shared" si="5"/>
        <v>Howling Hounds</v>
      </c>
      <c r="Z32" t="str">
        <f t="shared" si="6"/>
        <v>TKeilor Mystic Marvel</v>
      </c>
    </row>
    <row r="33" spans="2:26" x14ac:dyDescent="0.25">
      <c r="B33" s="6">
        <f t="shared" si="3"/>
        <v>1.2200000000000002</v>
      </c>
      <c r="C33" s="38" t="s">
        <v>39</v>
      </c>
      <c r="D33" s="39"/>
      <c r="E33" s="39"/>
      <c r="F33" s="39"/>
      <c r="G33" s="39"/>
      <c r="H33" s="40"/>
      <c r="V33" s="2">
        <v>2</v>
      </c>
      <c r="W33" s="2">
        <v>3</v>
      </c>
      <c r="Y33" t="str">
        <f t="shared" si="5"/>
        <v>Berwick Pickles</v>
      </c>
      <c r="Z33" t="str">
        <f t="shared" si="6"/>
        <v>Howling Hounds</v>
      </c>
    </row>
    <row r="34" spans="2:26" x14ac:dyDescent="0.25">
      <c r="B34" s="6">
        <f>B33+0.1</f>
        <v>1.3200000000000003</v>
      </c>
      <c r="C34" s="4">
        <v>25</v>
      </c>
      <c r="D34" s="4" t="s">
        <v>17</v>
      </c>
      <c r="E34" s="4" t="s">
        <v>9</v>
      </c>
      <c r="F34" s="4" t="s">
        <v>13</v>
      </c>
      <c r="G34" s="4" t="str">
        <f t="shared" si="4"/>
        <v>3 heats</v>
      </c>
      <c r="H34" s="4" t="s">
        <v>43</v>
      </c>
      <c r="L34" s="5" t="s">
        <v>35</v>
      </c>
      <c r="M34" s="5" t="s">
        <v>5</v>
      </c>
      <c r="N34" s="5" t="s">
        <v>6</v>
      </c>
      <c r="V34" s="2">
        <v>1</v>
      </c>
      <c r="W34" s="2">
        <v>2</v>
      </c>
      <c r="Y34" t="str">
        <f t="shared" si="5"/>
        <v>TKeilor Mystic Marvel</v>
      </c>
      <c r="Z34" t="str">
        <f t="shared" si="6"/>
        <v>Berwick Pickles</v>
      </c>
    </row>
    <row r="35" spans="2:26" x14ac:dyDescent="0.25">
      <c r="B35" s="6">
        <f t="shared" si="3"/>
        <v>1.3900000000000003</v>
      </c>
      <c r="C35" s="4">
        <v>26</v>
      </c>
      <c r="D35" s="4" t="s">
        <v>17</v>
      </c>
      <c r="E35" s="4" t="s">
        <v>12</v>
      </c>
      <c r="F35" s="4" t="s">
        <v>7</v>
      </c>
      <c r="G35" s="4" t="str">
        <f t="shared" si="4"/>
        <v>3 heats</v>
      </c>
      <c r="H35" s="4" t="s">
        <v>43</v>
      </c>
      <c r="L35" s="5" t="s">
        <v>35</v>
      </c>
      <c r="M35" s="5" t="s">
        <v>11</v>
      </c>
      <c r="N35" s="5" t="s">
        <v>5</v>
      </c>
    </row>
    <row r="36" spans="2:26" x14ac:dyDescent="0.25">
      <c r="B36" s="6">
        <f t="shared" si="3"/>
        <v>1.4600000000000004</v>
      </c>
      <c r="C36" s="4">
        <v>27</v>
      </c>
      <c r="D36" s="4" t="s">
        <v>34</v>
      </c>
      <c r="E36" s="4" t="s">
        <v>8</v>
      </c>
      <c r="F36" s="4" t="s">
        <v>0</v>
      </c>
      <c r="G36" s="4" t="str">
        <f t="shared" si="4"/>
        <v>Best of 5</v>
      </c>
      <c r="H36" s="4" t="s">
        <v>43</v>
      </c>
      <c r="L36" s="5" t="s">
        <v>35</v>
      </c>
      <c r="M36" s="5" t="s">
        <v>6</v>
      </c>
      <c r="N36" s="5" t="s">
        <v>11</v>
      </c>
    </row>
    <row r="37" spans="2:26" x14ac:dyDescent="0.25">
      <c r="B37" s="6">
        <f t="shared" si="3"/>
        <v>1.5500000000000005</v>
      </c>
      <c r="C37" s="4">
        <v>28</v>
      </c>
      <c r="D37" s="4" t="s">
        <v>35</v>
      </c>
      <c r="E37" s="4" t="s">
        <v>6</v>
      </c>
      <c r="F37" s="4" t="s">
        <v>5</v>
      </c>
      <c r="G37" s="4" t="str">
        <f t="shared" si="4"/>
        <v>Best of 5</v>
      </c>
      <c r="H37" s="4" t="s">
        <v>43</v>
      </c>
      <c r="L37" s="5" t="s">
        <v>35</v>
      </c>
      <c r="M37" s="5" t="s">
        <v>6</v>
      </c>
      <c r="N37" s="5" t="s">
        <v>5</v>
      </c>
    </row>
    <row r="38" spans="2:26" x14ac:dyDescent="0.25">
      <c r="B38" s="6">
        <v>2.04</v>
      </c>
      <c r="C38" s="38" t="s">
        <v>41</v>
      </c>
      <c r="D38" s="39"/>
      <c r="E38" s="39"/>
      <c r="F38" s="39"/>
      <c r="G38" s="39"/>
      <c r="H38" s="40"/>
      <c r="L38" s="5" t="s">
        <v>35</v>
      </c>
      <c r="M38" s="5" t="s">
        <v>5</v>
      </c>
      <c r="N38" s="5" t="s">
        <v>11</v>
      </c>
    </row>
    <row r="39" spans="2:26" x14ac:dyDescent="0.25">
      <c r="B39" s="6">
        <f t="shared" si="3"/>
        <v>2.13</v>
      </c>
      <c r="C39" s="4">
        <v>29</v>
      </c>
      <c r="D39" s="4" t="s">
        <v>17</v>
      </c>
      <c r="E39" s="4" t="s">
        <v>13</v>
      </c>
      <c r="F39" s="4" t="s">
        <v>2</v>
      </c>
      <c r="G39" s="4" t="str">
        <f t="shared" si="4"/>
        <v>3 heats</v>
      </c>
      <c r="H39" s="4" t="s">
        <v>44</v>
      </c>
      <c r="L39" s="5" t="s">
        <v>35</v>
      </c>
      <c r="M39" s="5" t="s">
        <v>11</v>
      </c>
      <c r="N39" s="5" t="s">
        <v>6</v>
      </c>
    </row>
    <row r="40" spans="2:26" x14ac:dyDescent="0.25">
      <c r="B40" s="6">
        <f t="shared" si="3"/>
        <v>2.1999999999999997</v>
      </c>
      <c r="C40" s="4">
        <v>30</v>
      </c>
      <c r="D40" s="4" t="s">
        <v>17</v>
      </c>
      <c r="E40" s="4" t="s">
        <v>9</v>
      </c>
      <c r="F40" s="4" t="s">
        <v>12</v>
      </c>
      <c r="G40" s="4" t="str">
        <f t="shared" si="4"/>
        <v>3 heats</v>
      </c>
      <c r="H40" s="4" t="s">
        <v>44</v>
      </c>
      <c r="L40" s="5" t="s">
        <v>35</v>
      </c>
      <c r="M40" s="5" t="s">
        <v>5</v>
      </c>
      <c r="N40" s="5" t="s">
        <v>6</v>
      </c>
      <c r="S40">
        <v>1</v>
      </c>
      <c r="T40" s="3" t="s">
        <v>6</v>
      </c>
      <c r="V40" s="2">
        <v>3</v>
      </c>
      <c r="W40" s="2">
        <v>1</v>
      </c>
      <c r="Y40" t="str">
        <f>VLOOKUP(V40,$S$40:$T$42,2,0)</f>
        <v>Catch Me If You Can</v>
      </c>
      <c r="Z40" t="str">
        <f>VLOOKUP(W40,$S$40:$T$42,2,0)</f>
        <v>Fast &amp; Furious</v>
      </c>
    </row>
    <row r="41" spans="2:26" x14ac:dyDescent="0.25">
      <c r="B41" s="6">
        <f t="shared" si="3"/>
        <v>2.2699999999999996</v>
      </c>
      <c r="C41" s="4">
        <v>31</v>
      </c>
      <c r="D41" s="4" t="s">
        <v>34</v>
      </c>
      <c r="E41" s="4" t="s">
        <v>31</v>
      </c>
      <c r="F41" s="4" t="s">
        <v>8</v>
      </c>
      <c r="G41" s="4" t="str">
        <f t="shared" si="4"/>
        <v>Best of 5</v>
      </c>
      <c r="H41" s="4" t="s">
        <v>44</v>
      </c>
      <c r="L41" s="5" t="s">
        <v>35</v>
      </c>
      <c r="M41" s="5" t="s">
        <v>11</v>
      </c>
      <c r="N41" s="5" t="s">
        <v>5</v>
      </c>
      <c r="S41">
        <v>2</v>
      </c>
      <c r="T41" s="3" t="s">
        <v>11</v>
      </c>
      <c r="V41" s="2">
        <v>2</v>
      </c>
      <c r="W41" s="2">
        <v>3</v>
      </c>
      <c r="Y41" t="str">
        <f t="shared" ref="Y41:Y48" si="7">VLOOKUP(V41,$S$40:$T$42,2,0)</f>
        <v>MAD Flyers</v>
      </c>
      <c r="Z41" t="str">
        <f t="shared" ref="Z41:Z48" si="8">VLOOKUP(W41,$S$40:$T$42,2,0)</f>
        <v>Catch Me If You Can</v>
      </c>
    </row>
    <row r="42" spans="2:26" x14ac:dyDescent="0.25">
      <c r="B42" s="6">
        <f t="shared" si="3"/>
        <v>2.3599999999999994</v>
      </c>
      <c r="C42" s="4">
        <v>32</v>
      </c>
      <c r="D42" s="4" t="s">
        <v>35</v>
      </c>
      <c r="E42" s="4" t="s">
        <v>5</v>
      </c>
      <c r="F42" s="4" t="s">
        <v>11</v>
      </c>
      <c r="G42" s="4" t="str">
        <f t="shared" si="4"/>
        <v>Best of 5</v>
      </c>
      <c r="H42" s="4" t="s">
        <v>44</v>
      </c>
      <c r="L42" s="5" t="s">
        <v>35</v>
      </c>
      <c r="M42" s="5" t="s">
        <v>6</v>
      </c>
      <c r="N42" s="5" t="s">
        <v>11</v>
      </c>
      <c r="S42">
        <v>3</v>
      </c>
      <c r="T42" s="3" t="s">
        <v>5</v>
      </c>
      <c r="V42" s="2">
        <v>1</v>
      </c>
      <c r="W42" s="2">
        <v>2</v>
      </c>
      <c r="Y42" t="str">
        <f t="shared" si="7"/>
        <v>Fast &amp; Furious</v>
      </c>
      <c r="Z42" t="str">
        <f t="shared" si="8"/>
        <v>MAD Flyers</v>
      </c>
    </row>
    <row r="43" spans="2:26" x14ac:dyDescent="0.25">
      <c r="B43" s="6">
        <f t="shared" si="3"/>
        <v>2.4499999999999993</v>
      </c>
      <c r="C43" s="38" t="s">
        <v>30</v>
      </c>
      <c r="D43" s="39"/>
      <c r="E43" s="39"/>
      <c r="F43" s="39"/>
      <c r="G43" s="39"/>
      <c r="H43" s="40"/>
      <c r="V43" s="2">
        <v>1</v>
      </c>
      <c r="W43" s="2">
        <v>3</v>
      </c>
      <c r="Y43" t="str">
        <f t="shared" si="7"/>
        <v>Fast &amp; Furious</v>
      </c>
      <c r="Z43" t="str">
        <f t="shared" si="8"/>
        <v>Catch Me If You Can</v>
      </c>
    </row>
    <row r="44" spans="2:26" x14ac:dyDescent="0.25">
      <c r="B44" s="6">
        <f>B43+0.1</f>
        <v>2.5499999999999994</v>
      </c>
      <c r="C44" s="4">
        <v>33</v>
      </c>
      <c r="D44" s="4" t="s">
        <v>17</v>
      </c>
      <c r="E44" s="4" t="s">
        <v>13</v>
      </c>
      <c r="F44" s="4" t="s">
        <v>7</v>
      </c>
      <c r="G44" s="4" t="str">
        <f t="shared" si="4"/>
        <v>3 heats</v>
      </c>
      <c r="H44" s="4" t="s">
        <v>43</v>
      </c>
      <c r="V44" s="2">
        <v>3</v>
      </c>
      <c r="W44" s="2">
        <v>2</v>
      </c>
      <c r="Y44" t="str">
        <f t="shared" si="7"/>
        <v>Catch Me If You Can</v>
      </c>
      <c r="Z44" t="str">
        <f t="shared" si="8"/>
        <v>MAD Flyers</v>
      </c>
    </row>
    <row r="45" spans="2:26" x14ac:dyDescent="0.25">
      <c r="B45" s="6">
        <v>3.02</v>
      </c>
      <c r="C45" s="4">
        <v>34</v>
      </c>
      <c r="D45" s="4" t="s">
        <v>17</v>
      </c>
      <c r="E45" s="4" t="s">
        <v>9</v>
      </c>
      <c r="F45" s="4" t="s">
        <v>2</v>
      </c>
      <c r="G45" s="4" t="str">
        <f t="shared" si="4"/>
        <v>3 heats</v>
      </c>
      <c r="H45" s="4" t="s">
        <v>43</v>
      </c>
      <c r="V45" s="2">
        <v>2</v>
      </c>
      <c r="W45" s="2">
        <v>1</v>
      </c>
      <c r="Y45" t="str">
        <f t="shared" si="7"/>
        <v>MAD Flyers</v>
      </c>
      <c r="Z45" t="str">
        <f t="shared" si="8"/>
        <v>Fast &amp; Furious</v>
      </c>
    </row>
    <row r="46" spans="2:26" x14ac:dyDescent="0.25">
      <c r="B46" s="6">
        <f t="shared" si="3"/>
        <v>3.09</v>
      </c>
      <c r="C46" s="4">
        <v>35</v>
      </c>
      <c r="D46" s="4" t="s">
        <v>34</v>
      </c>
      <c r="E46" s="4" t="s">
        <v>31</v>
      </c>
      <c r="F46" s="4" t="s">
        <v>0</v>
      </c>
      <c r="G46" s="4" t="str">
        <f t="shared" si="4"/>
        <v>Best of 5</v>
      </c>
      <c r="H46" s="4" t="s">
        <v>43</v>
      </c>
      <c r="V46" s="2">
        <v>3</v>
      </c>
      <c r="W46" s="2">
        <v>1</v>
      </c>
      <c r="Y46" t="str">
        <f t="shared" si="7"/>
        <v>Catch Me If You Can</v>
      </c>
      <c r="Z46" t="str">
        <f t="shared" si="8"/>
        <v>Fast &amp; Furious</v>
      </c>
    </row>
    <row r="47" spans="2:26" x14ac:dyDescent="0.25">
      <c r="B47" s="6">
        <f t="shared" si="3"/>
        <v>3.1799999999999997</v>
      </c>
      <c r="C47" s="4">
        <v>36</v>
      </c>
      <c r="D47" s="4" t="s">
        <v>35</v>
      </c>
      <c r="E47" s="4" t="s">
        <v>6</v>
      </c>
      <c r="F47" s="4" t="s">
        <v>11</v>
      </c>
      <c r="G47" s="4" t="str">
        <f t="shared" si="4"/>
        <v>Best of 5</v>
      </c>
      <c r="H47" s="4" t="s">
        <v>43</v>
      </c>
      <c r="V47" s="2">
        <v>2</v>
      </c>
      <c r="W47" s="2">
        <v>3</v>
      </c>
      <c r="Y47" t="str">
        <f t="shared" si="7"/>
        <v>MAD Flyers</v>
      </c>
      <c r="Z47" t="str">
        <f t="shared" si="8"/>
        <v>Catch Me If You Can</v>
      </c>
    </row>
    <row r="48" spans="2:26" x14ac:dyDescent="0.25">
      <c r="B48" s="6">
        <f t="shared" si="3"/>
        <v>3.2699999999999996</v>
      </c>
      <c r="C48" s="38" t="s">
        <v>42</v>
      </c>
      <c r="D48" s="39"/>
      <c r="E48" s="39"/>
      <c r="F48" s="39"/>
      <c r="G48" s="39"/>
      <c r="H48" s="40"/>
      <c r="V48" s="2">
        <v>1</v>
      </c>
      <c r="W48" s="2">
        <v>2</v>
      </c>
      <c r="Y48" t="str">
        <f t="shared" si="7"/>
        <v>Fast &amp; Furious</v>
      </c>
      <c r="Z48" t="str">
        <f t="shared" si="8"/>
        <v>MAD Flyers</v>
      </c>
    </row>
    <row r="49" spans="2:8" x14ac:dyDescent="0.25">
      <c r="B49" s="6">
        <f>B48+0.1</f>
        <v>3.3699999999999997</v>
      </c>
      <c r="C49" s="4">
        <v>37</v>
      </c>
      <c r="D49" s="4" t="s">
        <v>17</v>
      </c>
      <c r="E49" s="4" t="s">
        <v>12</v>
      </c>
      <c r="F49" s="4" t="s">
        <v>13</v>
      </c>
      <c r="G49" s="4" t="str">
        <f t="shared" si="4"/>
        <v>3 heats</v>
      </c>
      <c r="H49" s="4" t="s">
        <v>44</v>
      </c>
    </row>
    <row r="50" spans="2:8" x14ac:dyDescent="0.25">
      <c r="B50" s="6">
        <f t="shared" si="3"/>
        <v>3.4399999999999995</v>
      </c>
      <c r="C50" s="4">
        <v>38</v>
      </c>
      <c r="D50" s="4" t="s">
        <v>17</v>
      </c>
      <c r="E50" s="4" t="s">
        <v>7</v>
      </c>
      <c r="F50" s="4" t="s">
        <v>2</v>
      </c>
      <c r="G50" s="4" t="str">
        <f t="shared" si="4"/>
        <v>3 heats</v>
      </c>
      <c r="H50" s="4" t="s">
        <v>44</v>
      </c>
    </row>
    <row r="51" spans="2:8" x14ac:dyDescent="0.25">
      <c r="B51" s="11">
        <f t="shared" si="3"/>
        <v>3.5099999999999993</v>
      </c>
      <c r="G51"/>
    </row>
    <row r="52" spans="2:8" x14ac:dyDescent="0.25">
      <c r="G52"/>
    </row>
  </sheetData>
  <mergeCells count="10">
    <mergeCell ref="B1:H1"/>
    <mergeCell ref="C43:H43"/>
    <mergeCell ref="C48:H48"/>
    <mergeCell ref="C28:H28"/>
    <mergeCell ref="C8:H8"/>
    <mergeCell ref="C13:H13"/>
    <mergeCell ref="C18:H18"/>
    <mergeCell ref="C23:H23"/>
    <mergeCell ref="C33:H33"/>
    <mergeCell ref="C38:H38"/>
  </mergeCells>
  <conditionalFormatting sqref="C13">
    <cfRule type="containsText" dxfId="11" priority="33" operator="containsText" text="Berwick$I$151">
      <formula>NOT(ISERROR(SEARCH("Berwick$I$151",C13)))</formula>
    </cfRule>
  </conditionalFormatting>
  <conditionalFormatting sqref="C18">
    <cfRule type="containsText" dxfId="10" priority="32" operator="containsText" text="Berwick$I$151">
      <formula>NOT(ISERROR(SEARCH("Berwick$I$151",C18)))</formula>
    </cfRule>
  </conditionalFormatting>
  <conditionalFormatting sqref="C23">
    <cfRule type="containsText" dxfId="9" priority="31" operator="containsText" text="Berwick$I$151">
      <formula>NOT(ISERROR(SEARCH("Berwick$I$151",C23)))</formula>
    </cfRule>
  </conditionalFormatting>
  <conditionalFormatting sqref="C33">
    <cfRule type="containsText" dxfId="8" priority="30" operator="containsText" text="Berwick$I$151">
      <formula>NOT(ISERROR(SEARCH("Berwick$I$151",C33)))</formula>
    </cfRule>
  </conditionalFormatting>
  <conditionalFormatting sqref="C38">
    <cfRule type="containsText" dxfId="7" priority="29" operator="containsText" text="Berwick$I$151">
      <formula>NOT(ISERROR(SEARCH("Berwick$I$151",C38)))</formula>
    </cfRule>
  </conditionalFormatting>
  <conditionalFormatting sqref="C43">
    <cfRule type="containsText" dxfId="6" priority="28" operator="containsText" text="Berwick$I$151">
      <formula>NOT(ISERROR(SEARCH("Berwick$I$151",C43)))</formula>
    </cfRule>
  </conditionalFormatting>
  <conditionalFormatting sqref="C48">
    <cfRule type="containsText" dxfId="5" priority="27" operator="containsText" text="Berwick$I$151">
      <formula>NOT(ISERROR(SEARCH("Berwick$I$151",C48)))</formula>
    </cfRule>
  </conditionalFormatting>
  <conditionalFormatting sqref="E3:F7 C8 E9:F12 E24:F27 C28 E34:F37 E39:F42 E49:F1048576">
    <cfRule type="containsText" dxfId="4" priority="41" operator="containsText" text="Berwick$I$151">
      <formula>NOT(ISERROR(SEARCH("Berwick$I$151",C3)))</formula>
    </cfRule>
  </conditionalFormatting>
  <conditionalFormatting sqref="E14:F17">
    <cfRule type="containsText" dxfId="3" priority="34" operator="containsText" text="Berwick$I$151">
      <formula>NOT(ISERROR(SEARCH("Berwick$I$151",E14)))</formula>
    </cfRule>
  </conditionalFormatting>
  <conditionalFormatting sqref="E19:F22">
    <cfRule type="containsText" dxfId="2" priority="8" operator="containsText" text="Berwick$I$151">
      <formula>NOT(ISERROR(SEARCH("Berwick$I$151",E19)))</formula>
    </cfRule>
  </conditionalFormatting>
  <conditionalFormatting sqref="E29:F32">
    <cfRule type="containsText" dxfId="1" priority="6" operator="containsText" text="Berwick$I$151">
      <formula>NOT(ISERROR(SEARCH("Berwick$I$151",E29)))</formula>
    </cfRule>
  </conditionalFormatting>
  <conditionalFormatting sqref="E44:F47">
    <cfRule type="containsText" dxfId="0" priority="1" operator="containsText" text="Berwick$I$151">
      <formula>NOT(ISERROR(SEARCH("Berwick$I$151",E44)))</formula>
    </cfRule>
  </conditionalFormatting>
  <pageMargins left="0.25" right="0.25" top="0.75" bottom="0.75" header="0.3" footer="0.3"/>
  <pageSetup paperSize="9" scale="96" orientation="portrait" horizontalDpi="300" verticalDpi="0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 Split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Lane, Ula (RC-AU SI B FIN)</dc:creator>
  <cp:lastModifiedBy>Lane, Ula (RC-AU SI B FIN)</cp:lastModifiedBy>
  <cp:lastPrinted>2025-11-05T09:57:24Z</cp:lastPrinted>
  <dcterms:created xsi:type="dcterms:W3CDTF">2025-10-20T16:38:02Z</dcterms:created>
  <dcterms:modified xsi:type="dcterms:W3CDTF">2025-11-05T09:58:38Z</dcterms:modified>
</cp:coreProperties>
</file>